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23"/>
  <workbookPr/>
  <mc:AlternateContent xmlns:mc="http://schemas.openxmlformats.org/markup-compatibility/2006">
    <mc:Choice Requires="x15">
      <x15ac:absPath xmlns:x15ac="http://schemas.microsoft.com/office/spreadsheetml/2010/11/ac" url="https://ukpowernetworks.sharepoint.com/sites/EnergyMarketsteam/Shared Documents/02. Tenders/TR13 - Autumn 2025 Tender/Website Documents/"/>
    </mc:Choice>
  </mc:AlternateContent>
  <xr:revisionPtr revIDLastSave="0" documentId="8_{A4873AB6-0015-40EC-8210-E4DA3BA38E65}" xr6:coauthVersionLast="47" xr6:coauthVersionMax="47" xr10:uidLastSave="{00000000-0000-0000-0000-000000000000}"/>
  <bookViews>
    <workbookView xWindow="12675" yWindow="-16590" windowWidth="29040" windowHeight="15720" tabRatio="685" firstSheet="2" activeTab="2" xr2:uid="{EA1FC4F2-C516-4B8A-A7AA-AF2661020BBD}"/>
  </bookViews>
  <sheets>
    <sheet name="Summary" sheetId="1" state="hidden" r:id="rId1"/>
    <sheet name="PF" sheetId="6" state="hidden" r:id="rId2"/>
    <sheet name="Revenue Calculator for EVs" sheetId="5" r:id="rId3"/>
    <sheet name="Keys" sheetId="8" state="hidden" r:id="rId4"/>
    <sheet name="Competition Data TR13" sheetId="9" state="hidden" r:id="rId5"/>
    <sheet name="TR13" sheetId="4" state="hidden" r:id="rId6"/>
    <sheet name="EV HP Dom Baselines" sheetId="2" state="hidden" r:id="rId7"/>
  </sheets>
  <definedNames>
    <definedName name="_xlnm._FilterDatabase" localSheetId="4" hidden="1">'Competition Data TR13'!$A$1:$V$1221</definedName>
    <definedName name="_xlnm._FilterDatabase" localSheetId="6" hidden="1">'EV HP Dom Baselines'!$A$2:$L$50</definedName>
    <definedName name="_xlnm._FilterDatabase" localSheetId="5" hidden="1">'TR13'!$A$1:$R$6</definedName>
    <definedName name="LTSU_Demand">Keys!$C$3:$C$21</definedName>
    <definedName name="LTSU_LV_Demand">Keys!$D$3:$D$318</definedName>
    <definedName name="SAOU_Demand">Keys!$B$3:$B$21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 i="9" l="1"/>
  <c r="W4" i="9"/>
  <c r="W5" i="9"/>
  <c r="W6" i="9"/>
  <c r="W7" i="9"/>
  <c r="W8" i="9"/>
  <c r="W9" i="9"/>
  <c r="W10" i="9"/>
  <c r="W11" i="9"/>
  <c r="W12" i="9"/>
  <c r="W13" i="9"/>
  <c r="W14" i="9"/>
  <c r="W15" i="9"/>
  <c r="W16" i="9"/>
  <c r="W17" i="9"/>
  <c r="W18" i="9"/>
  <c r="W19" i="9"/>
  <c r="W20" i="9"/>
  <c r="W21" i="9"/>
  <c r="W22" i="9"/>
  <c r="W23" i="9"/>
  <c r="W24" i="9"/>
  <c r="W25" i="9"/>
  <c r="W26" i="9"/>
  <c r="W27" i="9"/>
  <c r="W28" i="9"/>
  <c r="W29" i="9"/>
  <c r="W30" i="9"/>
  <c r="W31" i="9"/>
  <c r="W32" i="9"/>
  <c r="W33" i="9"/>
  <c r="W34" i="9"/>
  <c r="W35" i="9"/>
  <c r="W36" i="9"/>
  <c r="W37" i="9"/>
  <c r="W38" i="9"/>
  <c r="W39" i="9"/>
  <c r="W40" i="9"/>
  <c r="W41" i="9"/>
  <c r="W42" i="9"/>
  <c r="W43" i="9"/>
  <c r="W44" i="9"/>
  <c r="W45" i="9"/>
  <c r="W46" i="9"/>
  <c r="W47" i="9"/>
  <c r="W48" i="9"/>
  <c r="W49" i="9"/>
  <c r="W50" i="9"/>
  <c r="W51" i="9"/>
  <c r="W52" i="9"/>
  <c r="W53" i="9"/>
  <c r="W54" i="9"/>
  <c r="W55" i="9"/>
  <c r="W56" i="9"/>
  <c r="W57" i="9"/>
  <c r="W58" i="9"/>
  <c r="W59" i="9"/>
  <c r="W60" i="9"/>
  <c r="W61" i="9"/>
  <c r="W62" i="9"/>
  <c r="W63" i="9"/>
  <c r="W64" i="9"/>
  <c r="W65" i="9"/>
  <c r="W66" i="9"/>
  <c r="W67" i="9"/>
  <c r="W68" i="9"/>
  <c r="W69" i="9"/>
  <c r="W70" i="9"/>
  <c r="W71" i="9"/>
  <c r="W72" i="9"/>
  <c r="W73" i="9"/>
  <c r="W74" i="9"/>
  <c r="W75" i="9"/>
  <c r="W76" i="9"/>
  <c r="W77" i="9"/>
  <c r="W78" i="9"/>
  <c r="W79" i="9"/>
  <c r="W80" i="9"/>
  <c r="W81" i="9"/>
  <c r="W82" i="9"/>
  <c r="W83" i="9"/>
  <c r="W84" i="9"/>
  <c r="W85" i="9"/>
  <c r="W86" i="9"/>
  <c r="W87" i="9"/>
  <c r="W88" i="9"/>
  <c r="W89" i="9"/>
  <c r="W90" i="9"/>
  <c r="W91" i="9"/>
  <c r="W92" i="9"/>
  <c r="W93" i="9"/>
  <c r="W94" i="9"/>
  <c r="W95" i="9"/>
  <c r="W96" i="9"/>
  <c r="W97" i="9"/>
  <c r="W98" i="9"/>
  <c r="W99" i="9"/>
  <c r="W100" i="9"/>
  <c r="W101" i="9"/>
  <c r="W102" i="9"/>
  <c r="W103" i="9"/>
  <c r="W104" i="9"/>
  <c r="W105" i="9"/>
  <c r="W106" i="9"/>
  <c r="W107" i="9"/>
  <c r="W108" i="9"/>
  <c r="W109" i="9"/>
  <c r="W110" i="9"/>
  <c r="W111" i="9"/>
  <c r="W112" i="9"/>
  <c r="W113" i="9"/>
  <c r="W114" i="9"/>
  <c r="W115" i="9"/>
  <c r="W116" i="9"/>
  <c r="W117" i="9"/>
  <c r="W118" i="9"/>
  <c r="W119" i="9"/>
  <c r="W120" i="9"/>
  <c r="W121" i="9"/>
  <c r="W122" i="9"/>
  <c r="W123" i="9"/>
  <c r="W124" i="9"/>
  <c r="W125" i="9"/>
  <c r="W126" i="9"/>
  <c r="W127" i="9"/>
  <c r="W128" i="9"/>
  <c r="W129" i="9"/>
  <c r="W130" i="9"/>
  <c r="W131" i="9"/>
  <c r="W132" i="9"/>
  <c r="W133" i="9"/>
  <c r="W134" i="9"/>
  <c r="W135" i="9"/>
  <c r="W136" i="9"/>
  <c r="W137" i="9"/>
  <c r="W138" i="9"/>
  <c r="W139" i="9"/>
  <c r="W140" i="9"/>
  <c r="W141" i="9"/>
  <c r="W142" i="9"/>
  <c r="W143" i="9"/>
  <c r="W144" i="9"/>
  <c r="W145" i="9"/>
  <c r="W146" i="9"/>
  <c r="W147" i="9"/>
  <c r="W148" i="9"/>
  <c r="W149" i="9"/>
  <c r="W150" i="9"/>
  <c r="W151" i="9"/>
  <c r="W152" i="9"/>
  <c r="W153" i="9"/>
  <c r="W154" i="9"/>
  <c r="W155" i="9"/>
  <c r="W156" i="9"/>
  <c r="W157" i="9"/>
  <c r="W158" i="9"/>
  <c r="W159" i="9"/>
  <c r="W160" i="9"/>
  <c r="W161" i="9"/>
  <c r="W162" i="9"/>
  <c r="W163" i="9"/>
  <c r="W164" i="9"/>
  <c r="W165" i="9"/>
  <c r="W166" i="9"/>
  <c r="W167" i="9"/>
  <c r="W168" i="9"/>
  <c r="W169" i="9"/>
  <c r="W170" i="9"/>
  <c r="W171" i="9"/>
  <c r="W172" i="9"/>
  <c r="W173" i="9"/>
  <c r="W174" i="9"/>
  <c r="W175" i="9"/>
  <c r="W176" i="9"/>
  <c r="W177" i="9"/>
  <c r="W178" i="9"/>
  <c r="W179" i="9"/>
  <c r="W180" i="9"/>
  <c r="W181" i="9"/>
  <c r="W182" i="9"/>
  <c r="W183" i="9"/>
  <c r="W184" i="9"/>
  <c r="W185" i="9"/>
  <c r="W186" i="9"/>
  <c r="W187" i="9"/>
  <c r="W188" i="9"/>
  <c r="W189" i="9"/>
  <c r="W190" i="9"/>
  <c r="W191" i="9"/>
  <c r="W192" i="9"/>
  <c r="W193" i="9"/>
  <c r="W194" i="9"/>
  <c r="W195" i="9"/>
  <c r="W196" i="9"/>
  <c r="W197" i="9"/>
  <c r="W198" i="9"/>
  <c r="W199" i="9"/>
  <c r="W200" i="9"/>
  <c r="W201" i="9"/>
  <c r="W202" i="9"/>
  <c r="W203" i="9"/>
  <c r="W204" i="9"/>
  <c r="W205" i="9"/>
  <c r="W206" i="9"/>
  <c r="W207" i="9"/>
  <c r="W208" i="9"/>
  <c r="W209" i="9"/>
  <c r="W210" i="9"/>
  <c r="W211" i="9"/>
  <c r="W212" i="9"/>
  <c r="W213" i="9"/>
  <c r="W214" i="9"/>
  <c r="W215" i="9"/>
  <c r="W216" i="9"/>
  <c r="W217" i="9"/>
  <c r="W218" i="9"/>
  <c r="W219" i="9"/>
  <c r="W220" i="9"/>
  <c r="W221" i="9"/>
  <c r="W222" i="9"/>
  <c r="W223" i="9"/>
  <c r="W224" i="9"/>
  <c r="W225" i="9"/>
  <c r="W226" i="9"/>
  <c r="W227" i="9"/>
  <c r="W228" i="9"/>
  <c r="W229" i="9"/>
  <c r="W230" i="9"/>
  <c r="W231" i="9"/>
  <c r="W232" i="9"/>
  <c r="W233" i="9"/>
  <c r="W234" i="9"/>
  <c r="W235" i="9"/>
  <c r="W236" i="9"/>
  <c r="W237" i="9"/>
  <c r="W238" i="9"/>
  <c r="W239" i="9"/>
  <c r="W240" i="9"/>
  <c r="W241" i="9"/>
  <c r="W242" i="9"/>
  <c r="W243" i="9"/>
  <c r="W244" i="9"/>
  <c r="W245" i="9"/>
  <c r="W246" i="9"/>
  <c r="W247" i="9"/>
  <c r="W248" i="9"/>
  <c r="W249" i="9"/>
  <c r="W250" i="9"/>
  <c r="W251" i="9"/>
  <c r="W252" i="9"/>
  <c r="W253" i="9"/>
  <c r="W254" i="9"/>
  <c r="W255" i="9"/>
  <c r="W256" i="9"/>
  <c r="W257" i="9"/>
  <c r="W258" i="9"/>
  <c r="W259" i="9"/>
  <c r="W260" i="9"/>
  <c r="W261" i="9"/>
  <c r="W262" i="9"/>
  <c r="W263" i="9"/>
  <c r="W264" i="9"/>
  <c r="W265" i="9"/>
  <c r="W266" i="9"/>
  <c r="W267" i="9"/>
  <c r="W268" i="9"/>
  <c r="W269" i="9"/>
  <c r="W270" i="9"/>
  <c r="W271" i="9"/>
  <c r="W272" i="9"/>
  <c r="W273" i="9"/>
  <c r="W274" i="9"/>
  <c r="W275" i="9"/>
  <c r="W276" i="9"/>
  <c r="W277" i="9"/>
  <c r="W278" i="9"/>
  <c r="W279" i="9"/>
  <c r="W280" i="9"/>
  <c r="W281" i="9"/>
  <c r="W282" i="9"/>
  <c r="W283" i="9"/>
  <c r="W284" i="9"/>
  <c r="W285" i="9"/>
  <c r="W286" i="9"/>
  <c r="W287" i="9"/>
  <c r="W288" i="9"/>
  <c r="W289" i="9"/>
  <c r="W290" i="9"/>
  <c r="W291" i="9"/>
  <c r="W292" i="9"/>
  <c r="W293" i="9"/>
  <c r="W294" i="9"/>
  <c r="W295" i="9"/>
  <c r="W296" i="9"/>
  <c r="W297" i="9"/>
  <c r="W298" i="9"/>
  <c r="W299" i="9"/>
  <c r="W300" i="9"/>
  <c r="W301" i="9"/>
  <c r="W302" i="9"/>
  <c r="W303" i="9"/>
  <c r="W304" i="9"/>
  <c r="W305" i="9"/>
  <c r="W306" i="9"/>
  <c r="W307" i="9"/>
  <c r="W308" i="9"/>
  <c r="W309" i="9"/>
  <c r="W310" i="9"/>
  <c r="W311" i="9"/>
  <c r="W312" i="9"/>
  <c r="W313" i="9"/>
  <c r="W314" i="9"/>
  <c r="W315" i="9"/>
  <c r="W316" i="9"/>
  <c r="W317" i="9"/>
  <c r="W318" i="9"/>
  <c r="W319" i="9"/>
  <c r="W320" i="9"/>
  <c r="W321" i="9"/>
  <c r="W322" i="9"/>
  <c r="W323" i="9"/>
  <c r="W324" i="9"/>
  <c r="W325" i="9"/>
  <c r="W326" i="9"/>
  <c r="W327" i="9"/>
  <c r="W328" i="9"/>
  <c r="W329" i="9"/>
  <c r="W330" i="9"/>
  <c r="W331" i="9"/>
  <c r="W332" i="9"/>
  <c r="W333" i="9"/>
  <c r="W334" i="9"/>
  <c r="W335" i="9"/>
  <c r="W336" i="9"/>
  <c r="W337" i="9"/>
  <c r="W338" i="9"/>
  <c r="W339" i="9"/>
  <c r="W340" i="9"/>
  <c r="W341" i="9"/>
  <c r="W342" i="9"/>
  <c r="W343" i="9"/>
  <c r="W344" i="9"/>
  <c r="W345" i="9"/>
  <c r="W346" i="9"/>
  <c r="W347" i="9"/>
  <c r="W348" i="9"/>
  <c r="W349" i="9"/>
  <c r="W350" i="9"/>
  <c r="W351" i="9"/>
  <c r="W352" i="9"/>
  <c r="W353" i="9"/>
  <c r="W354" i="9"/>
  <c r="W355" i="9"/>
  <c r="W356" i="9"/>
  <c r="W357" i="9"/>
  <c r="W358" i="9"/>
  <c r="W359" i="9"/>
  <c r="W360" i="9"/>
  <c r="W361" i="9"/>
  <c r="W362" i="9"/>
  <c r="W363" i="9"/>
  <c r="W364" i="9"/>
  <c r="W365" i="9"/>
  <c r="W366" i="9"/>
  <c r="W367" i="9"/>
  <c r="W368" i="9"/>
  <c r="W369" i="9"/>
  <c r="W370" i="9"/>
  <c r="W371" i="9"/>
  <c r="W372" i="9"/>
  <c r="W373" i="9"/>
  <c r="W374" i="9"/>
  <c r="W375" i="9"/>
  <c r="W376" i="9"/>
  <c r="W377" i="9"/>
  <c r="W378" i="9"/>
  <c r="W379" i="9"/>
  <c r="W380" i="9"/>
  <c r="W381" i="9"/>
  <c r="W382" i="9"/>
  <c r="W383" i="9"/>
  <c r="W384" i="9"/>
  <c r="W385" i="9"/>
  <c r="W386" i="9"/>
  <c r="W387" i="9"/>
  <c r="W388" i="9"/>
  <c r="W389" i="9"/>
  <c r="W390" i="9"/>
  <c r="W391" i="9"/>
  <c r="W392" i="9"/>
  <c r="W393" i="9"/>
  <c r="W394" i="9"/>
  <c r="W395" i="9"/>
  <c r="W396" i="9"/>
  <c r="W397" i="9"/>
  <c r="W398" i="9"/>
  <c r="W399" i="9"/>
  <c r="W400" i="9"/>
  <c r="W401" i="9"/>
  <c r="W402" i="9"/>
  <c r="W403" i="9"/>
  <c r="W404" i="9"/>
  <c r="W405" i="9"/>
  <c r="W406" i="9"/>
  <c r="W407" i="9"/>
  <c r="W408" i="9"/>
  <c r="W409" i="9"/>
  <c r="W410" i="9"/>
  <c r="W411" i="9"/>
  <c r="W412" i="9"/>
  <c r="W413" i="9"/>
  <c r="W414" i="9"/>
  <c r="W415" i="9"/>
  <c r="W416" i="9"/>
  <c r="W417" i="9"/>
  <c r="W418" i="9"/>
  <c r="W419" i="9"/>
  <c r="W420" i="9"/>
  <c r="W421" i="9"/>
  <c r="W422" i="9"/>
  <c r="W423" i="9"/>
  <c r="W424" i="9"/>
  <c r="W425" i="9"/>
  <c r="W426" i="9"/>
  <c r="W427" i="9"/>
  <c r="W428" i="9"/>
  <c r="W429" i="9"/>
  <c r="W430" i="9"/>
  <c r="W431" i="9"/>
  <c r="W432" i="9"/>
  <c r="W433" i="9"/>
  <c r="W434" i="9"/>
  <c r="W435" i="9"/>
  <c r="W436" i="9"/>
  <c r="W437" i="9"/>
  <c r="W438" i="9"/>
  <c r="W439" i="9"/>
  <c r="W440" i="9"/>
  <c r="W441" i="9"/>
  <c r="W442" i="9"/>
  <c r="W443" i="9"/>
  <c r="W444" i="9"/>
  <c r="W445" i="9"/>
  <c r="W446" i="9"/>
  <c r="W447" i="9"/>
  <c r="W448" i="9"/>
  <c r="W449" i="9"/>
  <c r="W450" i="9"/>
  <c r="W451" i="9"/>
  <c r="W452" i="9"/>
  <c r="W453" i="9"/>
  <c r="W454" i="9"/>
  <c r="W455" i="9"/>
  <c r="W456" i="9"/>
  <c r="W457" i="9"/>
  <c r="W458" i="9"/>
  <c r="W459" i="9"/>
  <c r="W460" i="9"/>
  <c r="W461" i="9"/>
  <c r="W462" i="9"/>
  <c r="W463" i="9"/>
  <c r="W464" i="9"/>
  <c r="W465" i="9"/>
  <c r="W466" i="9"/>
  <c r="W467" i="9"/>
  <c r="W468" i="9"/>
  <c r="W469" i="9"/>
  <c r="W470" i="9"/>
  <c r="W471" i="9"/>
  <c r="W472" i="9"/>
  <c r="W473" i="9"/>
  <c r="W474" i="9"/>
  <c r="W475" i="9"/>
  <c r="W476" i="9"/>
  <c r="W477" i="9"/>
  <c r="W478" i="9"/>
  <c r="W479" i="9"/>
  <c r="W480" i="9"/>
  <c r="W481" i="9"/>
  <c r="W482" i="9"/>
  <c r="W483" i="9"/>
  <c r="W484" i="9"/>
  <c r="W485" i="9"/>
  <c r="W486" i="9"/>
  <c r="W487" i="9"/>
  <c r="W488" i="9"/>
  <c r="W489" i="9"/>
  <c r="W490" i="9"/>
  <c r="W491" i="9"/>
  <c r="W492" i="9"/>
  <c r="W493" i="9"/>
  <c r="W494" i="9"/>
  <c r="W495" i="9"/>
  <c r="W496" i="9"/>
  <c r="W497" i="9"/>
  <c r="W498" i="9"/>
  <c r="W499" i="9"/>
  <c r="W500" i="9"/>
  <c r="W501" i="9"/>
  <c r="W502" i="9"/>
  <c r="W503" i="9"/>
  <c r="W504" i="9"/>
  <c r="W505" i="9"/>
  <c r="W506" i="9"/>
  <c r="W507" i="9"/>
  <c r="W508" i="9"/>
  <c r="W509" i="9"/>
  <c r="W510" i="9"/>
  <c r="W511" i="9"/>
  <c r="W512" i="9"/>
  <c r="W513" i="9"/>
  <c r="W514" i="9"/>
  <c r="W515" i="9"/>
  <c r="W516" i="9"/>
  <c r="W517" i="9"/>
  <c r="W518" i="9"/>
  <c r="W519" i="9"/>
  <c r="W520" i="9"/>
  <c r="W521" i="9"/>
  <c r="W522" i="9"/>
  <c r="W523" i="9"/>
  <c r="W524" i="9"/>
  <c r="W525" i="9"/>
  <c r="W526" i="9"/>
  <c r="W527" i="9"/>
  <c r="W528" i="9"/>
  <c r="W529" i="9"/>
  <c r="W530" i="9"/>
  <c r="W531" i="9"/>
  <c r="W532" i="9"/>
  <c r="W533" i="9"/>
  <c r="W534" i="9"/>
  <c r="W535" i="9"/>
  <c r="W536" i="9"/>
  <c r="W537" i="9"/>
  <c r="W538" i="9"/>
  <c r="W539" i="9"/>
  <c r="W540" i="9"/>
  <c r="W541" i="9"/>
  <c r="W542" i="9"/>
  <c r="W543" i="9"/>
  <c r="W544" i="9"/>
  <c r="W545" i="9"/>
  <c r="W546" i="9"/>
  <c r="W547" i="9"/>
  <c r="W548" i="9"/>
  <c r="W549" i="9"/>
  <c r="W550" i="9"/>
  <c r="W551" i="9"/>
  <c r="W552" i="9"/>
  <c r="W553" i="9"/>
  <c r="W554" i="9"/>
  <c r="W555" i="9"/>
  <c r="W556" i="9"/>
  <c r="W557" i="9"/>
  <c r="W558" i="9"/>
  <c r="W559" i="9"/>
  <c r="W560" i="9"/>
  <c r="W561" i="9"/>
  <c r="W562" i="9"/>
  <c r="W563" i="9"/>
  <c r="W564" i="9"/>
  <c r="W565" i="9"/>
  <c r="W566" i="9"/>
  <c r="W567" i="9"/>
  <c r="W568" i="9"/>
  <c r="W569" i="9"/>
  <c r="W570" i="9"/>
  <c r="W571" i="9"/>
  <c r="W572" i="9"/>
  <c r="W573" i="9"/>
  <c r="W574" i="9"/>
  <c r="W575" i="9"/>
  <c r="W576" i="9"/>
  <c r="W577" i="9"/>
  <c r="W578" i="9"/>
  <c r="W579" i="9"/>
  <c r="W580" i="9"/>
  <c r="W581" i="9"/>
  <c r="W582" i="9"/>
  <c r="W583" i="9"/>
  <c r="W584" i="9"/>
  <c r="W585" i="9"/>
  <c r="W586" i="9"/>
  <c r="W587" i="9"/>
  <c r="W588" i="9"/>
  <c r="W589" i="9"/>
  <c r="W590" i="9"/>
  <c r="W591" i="9"/>
  <c r="W592" i="9"/>
  <c r="W593" i="9"/>
  <c r="W594" i="9"/>
  <c r="W595" i="9"/>
  <c r="W596" i="9"/>
  <c r="W597" i="9"/>
  <c r="W598" i="9"/>
  <c r="W599" i="9"/>
  <c r="W600" i="9"/>
  <c r="W601" i="9"/>
  <c r="W602" i="9"/>
  <c r="W603" i="9"/>
  <c r="W604" i="9"/>
  <c r="W605" i="9"/>
  <c r="W606" i="9"/>
  <c r="W607" i="9"/>
  <c r="W608" i="9"/>
  <c r="W609" i="9"/>
  <c r="W610" i="9"/>
  <c r="W611" i="9"/>
  <c r="W612" i="9"/>
  <c r="W613" i="9"/>
  <c r="W614" i="9"/>
  <c r="W615" i="9"/>
  <c r="W616" i="9"/>
  <c r="W617" i="9"/>
  <c r="W618" i="9"/>
  <c r="W619" i="9"/>
  <c r="W620" i="9"/>
  <c r="W621" i="9"/>
  <c r="W622" i="9"/>
  <c r="W623" i="9"/>
  <c r="W624" i="9"/>
  <c r="W625" i="9"/>
  <c r="W626" i="9"/>
  <c r="W627" i="9"/>
  <c r="W628" i="9"/>
  <c r="W629" i="9"/>
  <c r="W630" i="9"/>
  <c r="W631" i="9"/>
  <c r="W632" i="9"/>
  <c r="W633" i="9"/>
  <c r="W634" i="9"/>
  <c r="W635" i="9"/>
  <c r="W636" i="9"/>
  <c r="W637" i="9"/>
  <c r="W638" i="9"/>
  <c r="W639" i="9"/>
  <c r="W640" i="9"/>
  <c r="W641" i="9"/>
  <c r="W642" i="9"/>
  <c r="W643" i="9"/>
  <c r="W644" i="9"/>
  <c r="W645" i="9"/>
  <c r="W646" i="9"/>
  <c r="W647" i="9"/>
  <c r="W648" i="9"/>
  <c r="W649" i="9"/>
  <c r="W650" i="9"/>
  <c r="W651" i="9"/>
  <c r="W652" i="9"/>
  <c r="W653" i="9"/>
  <c r="W654" i="9"/>
  <c r="W655" i="9"/>
  <c r="W656" i="9"/>
  <c r="W657" i="9"/>
  <c r="W658" i="9"/>
  <c r="W659" i="9"/>
  <c r="W660" i="9"/>
  <c r="W661" i="9"/>
  <c r="W662" i="9"/>
  <c r="W663" i="9"/>
  <c r="W664" i="9"/>
  <c r="W665" i="9"/>
  <c r="W666" i="9"/>
  <c r="W667" i="9"/>
  <c r="W668" i="9"/>
  <c r="W669" i="9"/>
  <c r="W670" i="9"/>
  <c r="W671" i="9"/>
  <c r="W672" i="9"/>
  <c r="W673" i="9"/>
  <c r="W674" i="9"/>
  <c r="W675" i="9"/>
  <c r="W676" i="9"/>
  <c r="W677" i="9"/>
  <c r="W678" i="9"/>
  <c r="W679" i="9"/>
  <c r="W680" i="9"/>
  <c r="W681" i="9"/>
  <c r="W682" i="9"/>
  <c r="W683" i="9"/>
  <c r="W684" i="9"/>
  <c r="W685" i="9"/>
  <c r="W686" i="9"/>
  <c r="W687" i="9"/>
  <c r="W688" i="9"/>
  <c r="W689" i="9"/>
  <c r="W690" i="9"/>
  <c r="W691" i="9"/>
  <c r="W692" i="9"/>
  <c r="W693" i="9"/>
  <c r="W694" i="9"/>
  <c r="W695" i="9"/>
  <c r="W696" i="9"/>
  <c r="W697" i="9"/>
  <c r="W698" i="9"/>
  <c r="W699" i="9"/>
  <c r="W700" i="9"/>
  <c r="W701" i="9"/>
  <c r="W702" i="9"/>
  <c r="W703" i="9"/>
  <c r="W704" i="9"/>
  <c r="W705" i="9"/>
  <c r="W706" i="9"/>
  <c r="W707" i="9"/>
  <c r="W708" i="9"/>
  <c r="W709" i="9"/>
  <c r="W710" i="9"/>
  <c r="W711" i="9"/>
  <c r="W712" i="9"/>
  <c r="W713" i="9"/>
  <c r="W714" i="9"/>
  <c r="W715" i="9"/>
  <c r="W716" i="9"/>
  <c r="W717" i="9"/>
  <c r="W718" i="9"/>
  <c r="W719" i="9"/>
  <c r="W720" i="9"/>
  <c r="W721" i="9"/>
  <c r="W722" i="9"/>
  <c r="W723" i="9"/>
  <c r="W724" i="9"/>
  <c r="W725" i="9"/>
  <c r="W726" i="9"/>
  <c r="W727" i="9"/>
  <c r="W728" i="9"/>
  <c r="W729" i="9"/>
  <c r="W730" i="9"/>
  <c r="W731" i="9"/>
  <c r="W732" i="9"/>
  <c r="W733" i="9"/>
  <c r="W734" i="9"/>
  <c r="W735" i="9"/>
  <c r="W736" i="9"/>
  <c r="W737" i="9"/>
  <c r="W738" i="9"/>
  <c r="W739" i="9"/>
  <c r="W740" i="9"/>
  <c r="W741" i="9"/>
  <c r="W742" i="9"/>
  <c r="W743" i="9"/>
  <c r="W744" i="9"/>
  <c r="W745" i="9"/>
  <c r="W746" i="9"/>
  <c r="W747" i="9"/>
  <c r="W748" i="9"/>
  <c r="W749" i="9"/>
  <c r="W750" i="9"/>
  <c r="W751" i="9"/>
  <c r="W752" i="9"/>
  <c r="W753" i="9"/>
  <c r="W754" i="9"/>
  <c r="W755" i="9"/>
  <c r="W756" i="9"/>
  <c r="W757" i="9"/>
  <c r="W758" i="9"/>
  <c r="W759" i="9"/>
  <c r="W760" i="9"/>
  <c r="W761" i="9"/>
  <c r="W762" i="9"/>
  <c r="W763" i="9"/>
  <c r="W764" i="9"/>
  <c r="W765" i="9"/>
  <c r="W766" i="9"/>
  <c r="W767" i="9"/>
  <c r="W768" i="9"/>
  <c r="W769" i="9"/>
  <c r="W770" i="9"/>
  <c r="W771" i="9"/>
  <c r="W772" i="9"/>
  <c r="W773" i="9"/>
  <c r="W774" i="9"/>
  <c r="W775" i="9"/>
  <c r="W776" i="9"/>
  <c r="W777" i="9"/>
  <c r="W778" i="9"/>
  <c r="W779" i="9"/>
  <c r="W780" i="9"/>
  <c r="W781" i="9"/>
  <c r="W782" i="9"/>
  <c r="W783" i="9"/>
  <c r="W784" i="9"/>
  <c r="W785" i="9"/>
  <c r="W786" i="9"/>
  <c r="W787" i="9"/>
  <c r="W788" i="9"/>
  <c r="W789" i="9"/>
  <c r="W790" i="9"/>
  <c r="W791" i="9"/>
  <c r="W792" i="9"/>
  <c r="W793" i="9"/>
  <c r="W794" i="9"/>
  <c r="W795" i="9"/>
  <c r="W796" i="9"/>
  <c r="W797" i="9"/>
  <c r="W798" i="9"/>
  <c r="W799" i="9"/>
  <c r="W800" i="9"/>
  <c r="W801" i="9"/>
  <c r="W802" i="9"/>
  <c r="W803" i="9"/>
  <c r="W804" i="9"/>
  <c r="W805" i="9"/>
  <c r="W806" i="9"/>
  <c r="W807" i="9"/>
  <c r="W808" i="9"/>
  <c r="W809" i="9"/>
  <c r="W810" i="9"/>
  <c r="W811" i="9"/>
  <c r="W812" i="9"/>
  <c r="W813" i="9"/>
  <c r="W814" i="9"/>
  <c r="W815" i="9"/>
  <c r="W816" i="9"/>
  <c r="W817" i="9"/>
  <c r="W818" i="9"/>
  <c r="W819" i="9"/>
  <c r="W820" i="9"/>
  <c r="W821" i="9"/>
  <c r="W822" i="9"/>
  <c r="W823" i="9"/>
  <c r="W824" i="9"/>
  <c r="W825" i="9"/>
  <c r="W826" i="9"/>
  <c r="W827" i="9"/>
  <c r="W828" i="9"/>
  <c r="W829" i="9"/>
  <c r="W830" i="9"/>
  <c r="W831" i="9"/>
  <c r="W832" i="9"/>
  <c r="W833" i="9"/>
  <c r="W834" i="9"/>
  <c r="W835" i="9"/>
  <c r="W836" i="9"/>
  <c r="W837" i="9"/>
  <c r="W838" i="9"/>
  <c r="W839" i="9"/>
  <c r="W840" i="9"/>
  <c r="W841" i="9"/>
  <c r="W842" i="9"/>
  <c r="W843" i="9"/>
  <c r="W844" i="9"/>
  <c r="W845" i="9"/>
  <c r="W846" i="9"/>
  <c r="W847" i="9"/>
  <c r="W848" i="9"/>
  <c r="W849" i="9"/>
  <c r="W850" i="9"/>
  <c r="W851" i="9"/>
  <c r="W852" i="9"/>
  <c r="W853" i="9"/>
  <c r="W854" i="9"/>
  <c r="W855" i="9"/>
  <c r="W856" i="9"/>
  <c r="W857" i="9"/>
  <c r="W858" i="9"/>
  <c r="W859" i="9"/>
  <c r="W860" i="9"/>
  <c r="W861" i="9"/>
  <c r="W862" i="9"/>
  <c r="W863" i="9"/>
  <c r="W864" i="9"/>
  <c r="W865" i="9"/>
  <c r="W866" i="9"/>
  <c r="W867" i="9"/>
  <c r="W868" i="9"/>
  <c r="W869" i="9"/>
  <c r="W870" i="9"/>
  <c r="W871" i="9"/>
  <c r="W872" i="9"/>
  <c r="W873" i="9"/>
  <c r="W874" i="9"/>
  <c r="W875" i="9"/>
  <c r="W876" i="9"/>
  <c r="W877" i="9"/>
  <c r="W878" i="9"/>
  <c r="W879" i="9"/>
  <c r="W880" i="9"/>
  <c r="W881" i="9"/>
  <c r="W882" i="9"/>
  <c r="W883" i="9"/>
  <c r="W884" i="9"/>
  <c r="W885" i="9"/>
  <c r="W886" i="9"/>
  <c r="W887" i="9"/>
  <c r="W888" i="9"/>
  <c r="W889" i="9"/>
  <c r="W890" i="9"/>
  <c r="W891" i="9"/>
  <c r="W892" i="9"/>
  <c r="W893" i="9"/>
  <c r="W894" i="9"/>
  <c r="W895" i="9"/>
  <c r="W896" i="9"/>
  <c r="W897" i="9"/>
  <c r="W898" i="9"/>
  <c r="W899" i="9"/>
  <c r="W900" i="9"/>
  <c r="W901" i="9"/>
  <c r="W902" i="9"/>
  <c r="W903" i="9"/>
  <c r="W904" i="9"/>
  <c r="W905" i="9"/>
  <c r="W906" i="9"/>
  <c r="W907" i="9"/>
  <c r="W908" i="9"/>
  <c r="W909" i="9"/>
  <c r="W910" i="9"/>
  <c r="W911" i="9"/>
  <c r="W912" i="9"/>
  <c r="W913" i="9"/>
  <c r="W914" i="9"/>
  <c r="W915" i="9"/>
  <c r="W916" i="9"/>
  <c r="W917" i="9"/>
  <c r="W918" i="9"/>
  <c r="W919" i="9"/>
  <c r="W920" i="9"/>
  <c r="W921" i="9"/>
  <c r="W922" i="9"/>
  <c r="W923" i="9"/>
  <c r="W924" i="9"/>
  <c r="W925" i="9"/>
  <c r="W926" i="9"/>
  <c r="W927" i="9"/>
  <c r="W928" i="9"/>
  <c r="W929" i="9"/>
  <c r="W930" i="9"/>
  <c r="W931" i="9"/>
  <c r="W932" i="9"/>
  <c r="W933" i="9"/>
  <c r="W934" i="9"/>
  <c r="W935" i="9"/>
  <c r="W936" i="9"/>
  <c r="W937" i="9"/>
  <c r="W938" i="9"/>
  <c r="W939" i="9"/>
  <c r="W940" i="9"/>
  <c r="W941" i="9"/>
  <c r="W942" i="9"/>
  <c r="W943" i="9"/>
  <c r="W944" i="9"/>
  <c r="W945" i="9"/>
  <c r="W946" i="9"/>
  <c r="W947" i="9"/>
  <c r="W948" i="9"/>
  <c r="W949" i="9"/>
  <c r="W950" i="9"/>
  <c r="W951" i="9"/>
  <c r="W952" i="9"/>
  <c r="W953" i="9"/>
  <c r="W954" i="9"/>
  <c r="W955" i="9"/>
  <c r="W956" i="9"/>
  <c r="W957" i="9"/>
  <c r="W958" i="9"/>
  <c r="W959" i="9"/>
  <c r="W960" i="9"/>
  <c r="W961" i="9"/>
  <c r="W962" i="9"/>
  <c r="W963" i="9"/>
  <c r="W964" i="9"/>
  <c r="W965" i="9"/>
  <c r="W966" i="9"/>
  <c r="W967" i="9"/>
  <c r="W968" i="9"/>
  <c r="W969" i="9"/>
  <c r="W970" i="9"/>
  <c r="W971" i="9"/>
  <c r="W972" i="9"/>
  <c r="W973" i="9"/>
  <c r="W974" i="9"/>
  <c r="W975" i="9"/>
  <c r="W976" i="9"/>
  <c r="W977" i="9"/>
  <c r="W978" i="9"/>
  <c r="W979" i="9"/>
  <c r="W980" i="9"/>
  <c r="W981" i="9"/>
  <c r="W982" i="9"/>
  <c r="W983" i="9"/>
  <c r="W984" i="9"/>
  <c r="W985" i="9"/>
  <c r="W986" i="9"/>
  <c r="W987" i="9"/>
  <c r="W988" i="9"/>
  <c r="W989" i="9"/>
  <c r="W990" i="9"/>
  <c r="W991" i="9"/>
  <c r="W992" i="9"/>
  <c r="W993" i="9"/>
  <c r="W994" i="9"/>
  <c r="W995" i="9"/>
  <c r="W996" i="9"/>
  <c r="W997" i="9"/>
  <c r="W998" i="9"/>
  <c r="W999" i="9"/>
  <c r="W1000" i="9"/>
  <c r="W1001" i="9"/>
  <c r="W1002" i="9"/>
  <c r="W1003" i="9"/>
  <c r="W1004" i="9"/>
  <c r="W1005" i="9"/>
  <c r="W1006" i="9"/>
  <c r="W1007" i="9"/>
  <c r="W1008" i="9"/>
  <c r="W1009" i="9"/>
  <c r="W1010" i="9"/>
  <c r="W1011" i="9"/>
  <c r="W1012" i="9"/>
  <c r="W1013" i="9"/>
  <c r="W1014" i="9"/>
  <c r="W1015" i="9"/>
  <c r="W1016" i="9"/>
  <c r="W1017" i="9"/>
  <c r="W1018" i="9"/>
  <c r="W1019" i="9"/>
  <c r="W1020" i="9"/>
  <c r="W1021" i="9"/>
  <c r="W1022" i="9"/>
  <c r="W1023" i="9"/>
  <c r="W1024" i="9"/>
  <c r="W1025" i="9"/>
  <c r="W1026" i="9"/>
  <c r="W1027" i="9"/>
  <c r="W1028" i="9"/>
  <c r="W1029" i="9"/>
  <c r="W1030" i="9"/>
  <c r="W1031" i="9"/>
  <c r="W1032" i="9"/>
  <c r="W1033" i="9"/>
  <c r="W1034" i="9"/>
  <c r="W1035" i="9"/>
  <c r="W1036" i="9"/>
  <c r="W1037" i="9"/>
  <c r="W1038" i="9"/>
  <c r="W1039" i="9"/>
  <c r="W1040" i="9"/>
  <c r="W1041" i="9"/>
  <c r="W1042" i="9"/>
  <c r="W1043" i="9"/>
  <c r="W1044" i="9"/>
  <c r="W1045" i="9"/>
  <c r="W1046" i="9"/>
  <c r="W1047" i="9"/>
  <c r="W1048" i="9"/>
  <c r="W1049" i="9"/>
  <c r="W1050" i="9"/>
  <c r="W1051" i="9"/>
  <c r="W1052" i="9"/>
  <c r="W1053" i="9"/>
  <c r="W1054" i="9"/>
  <c r="W1055" i="9"/>
  <c r="W1056" i="9"/>
  <c r="W1057" i="9"/>
  <c r="W1058" i="9"/>
  <c r="W1059" i="9"/>
  <c r="W1060" i="9"/>
  <c r="W1061" i="9"/>
  <c r="W1062" i="9"/>
  <c r="W1063" i="9"/>
  <c r="W1064" i="9"/>
  <c r="W1065" i="9"/>
  <c r="W1066" i="9"/>
  <c r="W1067" i="9"/>
  <c r="W1068" i="9"/>
  <c r="W1069" i="9"/>
  <c r="W1070" i="9"/>
  <c r="W1071" i="9"/>
  <c r="W1072" i="9"/>
  <c r="W1073" i="9"/>
  <c r="W1074" i="9"/>
  <c r="W1075" i="9"/>
  <c r="W1076" i="9"/>
  <c r="W1077" i="9"/>
  <c r="W1078" i="9"/>
  <c r="W1079" i="9"/>
  <c r="W1080" i="9"/>
  <c r="W1081" i="9"/>
  <c r="W1082" i="9"/>
  <c r="W1083" i="9"/>
  <c r="W1084" i="9"/>
  <c r="W1085" i="9"/>
  <c r="W1086" i="9"/>
  <c r="W1087" i="9"/>
  <c r="W1088" i="9"/>
  <c r="W1089" i="9"/>
  <c r="W1090" i="9"/>
  <c r="W1091" i="9"/>
  <c r="W1092" i="9"/>
  <c r="W1093" i="9"/>
  <c r="W1094" i="9"/>
  <c r="W1095" i="9"/>
  <c r="W1096" i="9"/>
  <c r="W1097" i="9"/>
  <c r="W1098" i="9"/>
  <c r="W1099" i="9"/>
  <c r="W1100" i="9"/>
  <c r="W1101" i="9"/>
  <c r="W1102" i="9"/>
  <c r="W1103" i="9"/>
  <c r="W1104" i="9"/>
  <c r="W1105" i="9"/>
  <c r="W1106" i="9"/>
  <c r="W1107" i="9"/>
  <c r="W1108" i="9"/>
  <c r="W1109" i="9"/>
  <c r="W1110" i="9"/>
  <c r="W1111" i="9"/>
  <c r="W1112" i="9"/>
  <c r="W1113" i="9"/>
  <c r="W1114" i="9"/>
  <c r="W1115" i="9"/>
  <c r="W1116" i="9"/>
  <c r="W1117" i="9"/>
  <c r="W1118" i="9"/>
  <c r="W1119" i="9"/>
  <c r="W1120" i="9"/>
  <c r="W1121" i="9"/>
  <c r="W1122" i="9"/>
  <c r="W1123" i="9"/>
  <c r="W1124" i="9"/>
  <c r="W1125" i="9"/>
  <c r="W1126" i="9"/>
  <c r="W1127" i="9"/>
  <c r="W1128" i="9"/>
  <c r="W1129" i="9"/>
  <c r="W1130" i="9"/>
  <c r="W1131" i="9"/>
  <c r="W1132" i="9"/>
  <c r="W1133" i="9"/>
  <c r="W1134" i="9"/>
  <c r="W1135" i="9"/>
  <c r="W1136" i="9"/>
  <c r="W1137" i="9"/>
  <c r="W1138" i="9"/>
  <c r="W1139" i="9"/>
  <c r="W1140" i="9"/>
  <c r="W1141" i="9"/>
  <c r="W1142" i="9"/>
  <c r="W1143" i="9"/>
  <c r="W1144" i="9"/>
  <c r="W1145" i="9"/>
  <c r="W1146" i="9"/>
  <c r="W1147" i="9"/>
  <c r="W1148" i="9"/>
  <c r="W1149" i="9"/>
  <c r="W1150" i="9"/>
  <c r="W1151" i="9"/>
  <c r="W1152" i="9"/>
  <c r="W1153" i="9"/>
  <c r="W1154" i="9"/>
  <c r="W1155" i="9"/>
  <c r="W1156" i="9"/>
  <c r="W1157" i="9"/>
  <c r="W1158" i="9"/>
  <c r="W1159" i="9"/>
  <c r="W1160" i="9"/>
  <c r="W1161" i="9"/>
  <c r="W1162" i="9"/>
  <c r="W1163" i="9"/>
  <c r="W1164" i="9"/>
  <c r="W1165" i="9"/>
  <c r="W1166" i="9"/>
  <c r="W1167" i="9"/>
  <c r="W1168" i="9"/>
  <c r="W1169" i="9"/>
  <c r="W1170" i="9"/>
  <c r="W1171" i="9"/>
  <c r="W1172" i="9"/>
  <c r="W1173" i="9"/>
  <c r="W1174" i="9"/>
  <c r="W1175" i="9"/>
  <c r="W1176" i="9"/>
  <c r="W1177" i="9"/>
  <c r="W1178" i="9"/>
  <c r="W1179" i="9"/>
  <c r="W1180" i="9"/>
  <c r="W1181" i="9"/>
  <c r="W1182" i="9"/>
  <c r="W1183" i="9"/>
  <c r="W1184" i="9"/>
  <c r="W1185" i="9"/>
  <c r="W1186" i="9"/>
  <c r="W1187" i="9"/>
  <c r="W1188" i="9"/>
  <c r="W1189" i="9"/>
  <c r="W1190" i="9"/>
  <c r="W1191" i="9"/>
  <c r="W1192" i="9"/>
  <c r="W1193" i="9"/>
  <c r="W1194" i="9"/>
  <c r="W1195" i="9"/>
  <c r="W1196" i="9"/>
  <c r="W1197" i="9"/>
  <c r="W1198" i="9"/>
  <c r="W1199" i="9"/>
  <c r="W1200" i="9"/>
  <c r="W1201" i="9"/>
  <c r="W1202" i="9"/>
  <c r="W1203" i="9"/>
  <c r="W1204" i="9"/>
  <c r="W1205" i="9"/>
  <c r="W1206" i="9"/>
  <c r="W1207" i="9"/>
  <c r="W1208" i="9"/>
  <c r="W1209" i="9"/>
  <c r="W1210" i="9"/>
  <c r="W1211" i="9"/>
  <c r="W1212" i="9"/>
  <c r="W1213" i="9"/>
  <c r="W1214" i="9"/>
  <c r="W1215" i="9"/>
  <c r="W1216" i="9"/>
  <c r="W1217" i="9"/>
  <c r="W1218" i="9"/>
  <c r="W1219" i="9"/>
  <c r="W1220" i="9"/>
  <c r="W1221" i="9"/>
  <c r="W2" i="9"/>
  <c r="G2" i="8" s="1" a="1"/>
  <c r="G2" i="8" s="1"/>
  <c r="G1" i="8"/>
  <c r="P3" i="9"/>
  <c r="P4" i="9"/>
  <c r="P5" i="9"/>
  <c r="P6" i="9"/>
  <c r="P7" i="9"/>
  <c r="P8" i="9"/>
  <c r="P9" i="9"/>
  <c r="P10" i="9"/>
  <c r="P11" i="9"/>
  <c r="P12" i="9"/>
  <c r="P13" i="9"/>
  <c r="P14" i="9"/>
  <c r="P15" i="9"/>
  <c r="P16" i="9"/>
  <c r="P17" i="9"/>
  <c r="P18" i="9"/>
  <c r="P19" i="9"/>
  <c r="P20" i="9"/>
  <c r="P21" i="9"/>
  <c r="P22" i="9"/>
  <c r="P23" i="9"/>
  <c r="P24" i="9"/>
  <c r="P25" i="9"/>
  <c r="P26" i="9"/>
  <c r="P27" i="9"/>
  <c r="P28" i="9"/>
  <c r="P29" i="9"/>
  <c r="P30" i="9"/>
  <c r="P31" i="9"/>
  <c r="P32" i="9"/>
  <c r="P33" i="9"/>
  <c r="P34" i="9"/>
  <c r="P35" i="9"/>
  <c r="P36" i="9"/>
  <c r="P37" i="9"/>
  <c r="P38" i="9"/>
  <c r="P39" i="9"/>
  <c r="P40" i="9"/>
  <c r="P41" i="9"/>
  <c r="P42" i="9"/>
  <c r="P43" i="9"/>
  <c r="P44" i="9"/>
  <c r="P45" i="9"/>
  <c r="P46" i="9"/>
  <c r="P47" i="9"/>
  <c r="P48" i="9"/>
  <c r="P49" i="9"/>
  <c r="P50" i="9"/>
  <c r="P51" i="9"/>
  <c r="P52" i="9"/>
  <c r="P53" i="9"/>
  <c r="P54" i="9"/>
  <c r="P55" i="9"/>
  <c r="P56" i="9"/>
  <c r="P57" i="9"/>
  <c r="P58" i="9"/>
  <c r="P59" i="9"/>
  <c r="P60" i="9"/>
  <c r="P61" i="9"/>
  <c r="P62" i="9"/>
  <c r="P63" i="9"/>
  <c r="P64" i="9"/>
  <c r="P65" i="9"/>
  <c r="P66" i="9"/>
  <c r="P67" i="9"/>
  <c r="P68" i="9"/>
  <c r="P69" i="9"/>
  <c r="P70" i="9"/>
  <c r="P71" i="9"/>
  <c r="P72" i="9"/>
  <c r="P73" i="9"/>
  <c r="P74" i="9"/>
  <c r="P75" i="9"/>
  <c r="P76" i="9"/>
  <c r="P77" i="9"/>
  <c r="P78" i="9"/>
  <c r="P79" i="9"/>
  <c r="P80" i="9"/>
  <c r="P81" i="9"/>
  <c r="P82" i="9"/>
  <c r="P83" i="9"/>
  <c r="P84" i="9"/>
  <c r="P85" i="9"/>
  <c r="P86" i="9"/>
  <c r="P87" i="9"/>
  <c r="P88" i="9"/>
  <c r="P89" i="9"/>
  <c r="P90" i="9"/>
  <c r="P91" i="9"/>
  <c r="P92" i="9"/>
  <c r="P93" i="9"/>
  <c r="P94" i="9"/>
  <c r="P95" i="9"/>
  <c r="P96" i="9"/>
  <c r="P97" i="9"/>
  <c r="P98" i="9"/>
  <c r="P99" i="9"/>
  <c r="P100" i="9"/>
  <c r="P101" i="9"/>
  <c r="P102" i="9"/>
  <c r="P103" i="9"/>
  <c r="P104" i="9"/>
  <c r="P105" i="9"/>
  <c r="P106" i="9"/>
  <c r="P107" i="9"/>
  <c r="P108" i="9"/>
  <c r="P109" i="9"/>
  <c r="P110" i="9"/>
  <c r="P111" i="9"/>
  <c r="P112" i="9"/>
  <c r="P113" i="9"/>
  <c r="P114" i="9"/>
  <c r="P115" i="9"/>
  <c r="P116" i="9"/>
  <c r="P117" i="9"/>
  <c r="P118" i="9"/>
  <c r="P119" i="9"/>
  <c r="P120" i="9"/>
  <c r="P121" i="9"/>
  <c r="P122" i="9"/>
  <c r="P123" i="9"/>
  <c r="P124" i="9"/>
  <c r="P125" i="9"/>
  <c r="P126" i="9"/>
  <c r="P127" i="9"/>
  <c r="P128" i="9"/>
  <c r="P129" i="9"/>
  <c r="P130" i="9"/>
  <c r="P131" i="9"/>
  <c r="P132" i="9"/>
  <c r="P133" i="9"/>
  <c r="P134" i="9"/>
  <c r="P135" i="9"/>
  <c r="P136" i="9"/>
  <c r="P137" i="9"/>
  <c r="P138" i="9"/>
  <c r="P139" i="9"/>
  <c r="P140" i="9"/>
  <c r="P141" i="9"/>
  <c r="P142" i="9"/>
  <c r="P143" i="9"/>
  <c r="P144" i="9"/>
  <c r="P145" i="9"/>
  <c r="P146" i="9"/>
  <c r="P147" i="9"/>
  <c r="P148" i="9"/>
  <c r="P149" i="9"/>
  <c r="P150" i="9"/>
  <c r="P151" i="9"/>
  <c r="P152" i="9"/>
  <c r="P153" i="9"/>
  <c r="P154" i="9"/>
  <c r="P155" i="9"/>
  <c r="P156" i="9"/>
  <c r="P157" i="9"/>
  <c r="P158" i="9"/>
  <c r="P159" i="9"/>
  <c r="P160" i="9"/>
  <c r="P161" i="9"/>
  <c r="P162" i="9"/>
  <c r="P163" i="9"/>
  <c r="P164" i="9"/>
  <c r="P165" i="9"/>
  <c r="P166" i="9"/>
  <c r="P167" i="9"/>
  <c r="P168" i="9"/>
  <c r="P169" i="9"/>
  <c r="P170" i="9"/>
  <c r="P171" i="9"/>
  <c r="P172" i="9"/>
  <c r="P173" i="9"/>
  <c r="P174" i="9"/>
  <c r="P175" i="9"/>
  <c r="P176" i="9"/>
  <c r="P177" i="9"/>
  <c r="P178" i="9"/>
  <c r="P179" i="9"/>
  <c r="P180" i="9"/>
  <c r="P181" i="9"/>
  <c r="P182" i="9"/>
  <c r="P183" i="9"/>
  <c r="P184" i="9"/>
  <c r="P185" i="9"/>
  <c r="P186" i="9"/>
  <c r="P187" i="9"/>
  <c r="P188" i="9"/>
  <c r="P189" i="9"/>
  <c r="P190" i="9"/>
  <c r="P191" i="9"/>
  <c r="P192" i="9"/>
  <c r="P193" i="9"/>
  <c r="P194" i="9"/>
  <c r="P195" i="9"/>
  <c r="P196" i="9"/>
  <c r="P197" i="9"/>
  <c r="P198" i="9"/>
  <c r="P199" i="9"/>
  <c r="P200" i="9"/>
  <c r="P201" i="9"/>
  <c r="P202" i="9"/>
  <c r="P203" i="9"/>
  <c r="P204" i="9"/>
  <c r="P205" i="9"/>
  <c r="P206" i="9"/>
  <c r="P207" i="9"/>
  <c r="P208" i="9"/>
  <c r="P209" i="9"/>
  <c r="P210" i="9"/>
  <c r="P211" i="9"/>
  <c r="P212" i="9"/>
  <c r="P213" i="9"/>
  <c r="P214" i="9"/>
  <c r="P215" i="9"/>
  <c r="P216" i="9"/>
  <c r="P217" i="9"/>
  <c r="P218" i="9"/>
  <c r="P219" i="9"/>
  <c r="P220" i="9"/>
  <c r="P221" i="9"/>
  <c r="P222" i="9"/>
  <c r="P223" i="9"/>
  <c r="P224" i="9"/>
  <c r="P225" i="9"/>
  <c r="P226" i="9"/>
  <c r="P227" i="9"/>
  <c r="P228" i="9"/>
  <c r="P229" i="9"/>
  <c r="P230" i="9"/>
  <c r="P231" i="9"/>
  <c r="P232" i="9"/>
  <c r="P233" i="9"/>
  <c r="P234" i="9"/>
  <c r="P235" i="9"/>
  <c r="P236" i="9"/>
  <c r="P237" i="9"/>
  <c r="P238" i="9"/>
  <c r="P239" i="9"/>
  <c r="P240" i="9"/>
  <c r="P241" i="9"/>
  <c r="P242" i="9"/>
  <c r="P243" i="9"/>
  <c r="P244" i="9"/>
  <c r="P245" i="9"/>
  <c r="P246" i="9"/>
  <c r="P247" i="9"/>
  <c r="P248" i="9"/>
  <c r="P249" i="9"/>
  <c r="P250" i="9"/>
  <c r="P251" i="9"/>
  <c r="P252" i="9"/>
  <c r="P253" i="9"/>
  <c r="P254" i="9"/>
  <c r="P255" i="9"/>
  <c r="P256" i="9"/>
  <c r="P257" i="9"/>
  <c r="P258" i="9"/>
  <c r="P259" i="9"/>
  <c r="P260" i="9"/>
  <c r="P261" i="9"/>
  <c r="P262" i="9"/>
  <c r="P263" i="9"/>
  <c r="P264" i="9"/>
  <c r="P265" i="9"/>
  <c r="P266" i="9"/>
  <c r="P267" i="9"/>
  <c r="P268" i="9"/>
  <c r="P269" i="9"/>
  <c r="P270" i="9"/>
  <c r="P271" i="9"/>
  <c r="P272" i="9"/>
  <c r="P273" i="9"/>
  <c r="P274" i="9"/>
  <c r="P275" i="9"/>
  <c r="P276" i="9"/>
  <c r="P277" i="9"/>
  <c r="P278" i="9"/>
  <c r="P279" i="9"/>
  <c r="P280" i="9"/>
  <c r="P281" i="9"/>
  <c r="P282" i="9"/>
  <c r="P283" i="9"/>
  <c r="P284" i="9"/>
  <c r="P285" i="9"/>
  <c r="P286" i="9"/>
  <c r="P287" i="9"/>
  <c r="P288" i="9"/>
  <c r="P289" i="9"/>
  <c r="P290" i="9"/>
  <c r="P291" i="9"/>
  <c r="P292" i="9"/>
  <c r="P293" i="9"/>
  <c r="P294" i="9"/>
  <c r="P295" i="9"/>
  <c r="P296" i="9"/>
  <c r="P297" i="9"/>
  <c r="P298" i="9"/>
  <c r="P299" i="9"/>
  <c r="P300" i="9"/>
  <c r="P301" i="9"/>
  <c r="P302" i="9"/>
  <c r="P303" i="9"/>
  <c r="P304" i="9"/>
  <c r="P305" i="9"/>
  <c r="P306" i="9"/>
  <c r="P307" i="9"/>
  <c r="P308" i="9"/>
  <c r="P309" i="9"/>
  <c r="P310" i="9"/>
  <c r="P311" i="9"/>
  <c r="P312" i="9"/>
  <c r="P313" i="9"/>
  <c r="P314" i="9"/>
  <c r="P315" i="9"/>
  <c r="P316" i="9"/>
  <c r="P317" i="9"/>
  <c r="P318" i="9"/>
  <c r="P319" i="9"/>
  <c r="P320" i="9"/>
  <c r="P321" i="9"/>
  <c r="P322" i="9"/>
  <c r="P323" i="9"/>
  <c r="P324" i="9"/>
  <c r="P325" i="9"/>
  <c r="P326" i="9"/>
  <c r="P327" i="9"/>
  <c r="P328" i="9"/>
  <c r="P329" i="9"/>
  <c r="P330" i="9"/>
  <c r="P331" i="9"/>
  <c r="P332" i="9"/>
  <c r="P333" i="9"/>
  <c r="P334" i="9"/>
  <c r="P335" i="9"/>
  <c r="P336" i="9"/>
  <c r="P337" i="9"/>
  <c r="P338" i="9"/>
  <c r="P339" i="9"/>
  <c r="P340" i="9"/>
  <c r="P341" i="9"/>
  <c r="P342" i="9"/>
  <c r="P343" i="9"/>
  <c r="P344" i="9"/>
  <c r="P345" i="9"/>
  <c r="P346" i="9"/>
  <c r="P347" i="9"/>
  <c r="P348" i="9"/>
  <c r="P349" i="9"/>
  <c r="P350" i="9"/>
  <c r="P351" i="9"/>
  <c r="P352" i="9"/>
  <c r="P353" i="9"/>
  <c r="P354" i="9"/>
  <c r="P355" i="9"/>
  <c r="P356" i="9"/>
  <c r="P357" i="9"/>
  <c r="P358" i="9"/>
  <c r="P359" i="9"/>
  <c r="P360" i="9"/>
  <c r="P361" i="9"/>
  <c r="P362" i="9"/>
  <c r="P363" i="9"/>
  <c r="P364" i="9"/>
  <c r="P365" i="9"/>
  <c r="P366" i="9"/>
  <c r="P367" i="9"/>
  <c r="P368" i="9"/>
  <c r="P369" i="9"/>
  <c r="P370" i="9"/>
  <c r="P371" i="9"/>
  <c r="P372" i="9"/>
  <c r="P373" i="9"/>
  <c r="P374" i="9"/>
  <c r="P375" i="9"/>
  <c r="P376" i="9"/>
  <c r="P377" i="9"/>
  <c r="P378" i="9"/>
  <c r="P379" i="9"/>
  <c r="P380" i="9"/>
  <c r="P381" i="9"/>
  <c r="P382" i="9"/>
  <c r="P383" i="9"/>
  <c r="P384" i="9"/>
  <c r="P385" i="9"/>
  <c r="P386" i="9"/>
  <c r="P387" i="9"/>
  <c r="P388" i="9"/>
  <c r="P389" i="9"/>
  <c r="P390" i="9"/>
  <c r="P391" i="9"/>
  <c r="P392" i="9"/>
  <c r="P393" i="9"/>
  <c r="P394" i="9"/>
  <c r="P395" i="9"/>
  <c r="P396" i="9"/>
  <c r="P397" i="9"/>
  <c r="P398" i="9"/>
  <c r="P399" i="9"/>
  <c r="P400" i="9"/>
  <c r="P401" i="9"/>
  <c r="P402" i="9"/>
  <c r="P403" i="9"/>
  <c r="P404" i="9"/>
  <c r="P405" i="9"/>
  <c r="P406" i="9"/>
  <c r="P407" i="9"/>
  <c r="P408" i="9"/>
  <c r="P409" i="9"/>
  <c r="P410" i="9"/>
  <c r="P411" i="9"/>
  <c r="P412" i="9"/>
  <c r="P413" i="9"/>
  <c r="P414" i="9"/>
  <c r="P415" i="9"/>
  <c r="P416" i="9"/>
  <c r="P417" i="9"/>
  <c r="P418" i="9"/>
  <c r="P419" i="9"/>
  <c r="P420" i="9"/>
  <c r="P421" i="9"/>
  <c r="P422" i="9"/>
  <c r="P423" i="9"/>
  <c r="P424" i="9"/>
  <c r="P425" i="9"/>
  <c r="P426" i="9"/>
  <c r="P427" i="9"/>
  <c r="P428" i="9"/>
  <c r="P429" i="9"/>
  <c r="P430" i="9"/>
  <c r="P431" i="9"/>
  <c r="P432" i="9"/>
  <c r="P433" i="9"/>
  <c r="P434" i="9"/>
  <c r="P435" i="9"/>
  <c r="P436" i="9"/>
  <c r="P437" i="9"/>
  <c r="P438" i="9"/>
  <c r="P439" i="9"/>
  <c r="P440" i="9"/>
  <c r="P441" i="9"/>
  <c r="P442" i="9"/>
  <c r="P443" i="9"/>
  <c r="P444" i="9"/>
  <c r="P445" i="9"/>
  <c r="P446" i="9"/>
  <c r="P447" i="9"/>
  <c r="P448" i="9"/>
  <c r="P449" i="9"/>
  <c r="P450" i="9"/>
  <c r="P451" i="9"/>
  <c r="P452" i="9"/>
  <c r="P453" i="9"/>
  <c r="P454" i="9"/>
  <c r="P455" i="9"/>
  <c r="P456" i="9"/>
  <c r="P457" i="9"/>
  <c r="P458" i="9"/>
  <c r="P459" i="9"/>
  <c r="P460" i="9"/>
  <c r="P461" i="9"/>
  <c r="P462" i="9"/>
  <c r="P463" i="9"/>
  <c r="P464" i="9"/>
  <c r="P465" i="9"/>
  <c r="P466" i="9"/>
  <c r="P467" i="9"/>
  <c r="P468" i="9"/>
  <c r="P469" i="9"/>
  <c r="P470" i="9"/>
  <c r="P471" i="9"/>
  <c r="P472" i="9"/>
  <c r="P473" i="9"/>
  <c r="P474" i="9"/>
  <c r="P475" i="9"/>
  <c r="P476" i="9"/>
  <c r="P477" i="9"/>
  <c r="P478" i="9"/>
  <c r="P479" i="9"/>
  <c r="P480" i="9"/>
  <c r="P481" i="9"/>
  <c r="P482" i="9"/>
  <c r="P483" i="9"/>
  <c r="P484" i="9"/>
  <c r="P485" i="9"/>
  <c r="P486" i="9"/>
  <c r="P487" i="9"/>
  <c r="P488" i="9"/>
  <c r="P489" i="9"/>
  <c r="P490" i="9"/>
  <c r="P491" i="9"/>
  <c r="P492" i="9"/>
  <c r="P493" i="9"/>
  <c r="P494" i="9"/>
  <c r="P495" i="9"/>
  <c r="P496" i="9"/>
  <c r="P497" i="9"/>
  <c r="P498" i="9"/>
  <c r="P499" i="9"/>
  <c r="P500" i="9"/>
  <c r="P501" i="9"/>
  <c r="P502" i="9"/>
  <c r="P503" i="9"/>
  <c r="P504" i="9"/>
  <c r="P505" i="9"/>
  <c r="P506" i="9"/>
  <c r="P507" i="9"/>
  <c r="P508" i="9"/>
  <c r="P509" i="9"/>
  <c r="P510" i="9"/>
  <c r="P511" i="9"/>
  <c r="P512" i="9"/>
  <c r="P513" i="9"/>
  <c r="P514" i="9"/>
  <c r="P515" i="9"/>
  <c r="P516" i="9"/>
  <c r="P517" i="9"/>
  <c r="P518" i="9"/>
  <c r="P519" i="9"/>
  <c r="P520" i="9"/>
  <c r="P521" i="9"/>
  <c r="P522" i="9"/>
  <c r="P523" i="9"/>
  <c r="P524" i="9"/>
  <c r="P525" i="9"/>
  <c r="P526" i="9"/>
  <c r="P527" i="9"/>
  <c r="P528" i="9"/>
  <c r="P529" i="9"/>
  <c r="P530" i="9"/>
  <c r="P531" i="9"/>
  <c r="P532" i="9"/>
  <c r="P533" i="9"/>
  <c r="P534" i="9"/>
  <c r="P535" i="9"/>
  <c r="P536" i="9"/>
  <c r="P537" i="9"/>
  <c r="P538" i="9"/>
  <c r="P539" i="9"/>
  <c r="P540" i="9"/>
  <c r="P541" i="9"/>
  <c r="P542" i="9"/>
  <c r="P543" i="9"/>
  <c r="P544" i="9"/>
  <c r="P545" i="9"/>
  <c r="P546" i="9"/>
  <c r="P547" i="9"/>
  <c r="P548" i="9"/>
  <c r="P549" i="9"/>
  <c r="P550" i="9"/>
  <c r="P551" i="9"/>
  <c r="P552" i="9"/>
  <c r="P553" i="9"/>
  <c r="P554" i="9"/>
  <c r="P555" i="9"/>
  <c r="P556" i="9"/>
  <c r="P557" i="9"/>
  <c r="P558" i="9"/>
  <c r="P559" i="9"/>
  <c r="P560" i="9"/>
  <c r="P561" i="9"/>
  <c r="P562" i="9"/>
  <c r="P563" i="9"/>
  <c r="P564" i="9"/>
  <c r="P565" i="9"/>
  <c r="P566" i="9"/>
  <c r="P567" i="9"/>
  <c r="P568" i="9"/>
  <c r="P569" i="9"/>
  <c r="P570" i="9"/>
  <c r="P571" i="9"/>
  <c r="P572" i="9"/>
  <c r="P573" i="9"/>
  <c r="P574" i="9"/>
  <c r="P575" i="9"/>
  <c r="P576" i="9"/>
  <c r="P577" i="9"/>
  <c r="P578" i="9"/>
  <c r="P579" i="9"/>
  <c r="P580" i="9"/>
  <c r="P581" i="9"/>
  <c r="P582" i="9"/>
  <c r="P583" i="9"/>
  <c r="P584" i="9"/>
  <c r="P585" i="9"/>
  <c r="P586" i="9"/>
  <c r="P587" i="9"/>
  <c r="P588" i="9"/>
  <c r="P589" i="9"/>
  <c r="P590" i="9"/>
  <c r="P591" i="9"/>
  <c r="P592" i="9"/>
  <c r="P593" i="9"/>
  <c r="P594" i="9"/>
  <c r="P595" i="9"/>
  <c r="P596" i="9"/>
  <c r="P597" i="9"/>
  <c r="P598" i="9"/>
  <c r="P599" i="9"/>
  <c r="P600" i="9"/>
  <c r="P601" i="9"/>
  <c r="P602" i="9"/>
  <c r="P603" i="9"/>
  <c r="P604" i="9"/>
  <c r="P605" i="9"/>
  <c r="P606" i="9"/>
  <c r="P607" i="9"/>
  <c r="P608" i="9"/>
  <c r="P609" i="9"/>
  <c r="P610" i="9"/>
  <c r="P611" i="9"/>
  <c r="P612" i="9"/>
  <c r="P613" i="9"/>
  <c r="P614" i="9"/>
  <c r="P615" i="9"/>
  <c r="P616" i="9"/>
  <c r="P617" i="9"/>
  <c r="P618" i="9"/>
  <c r="P619" i="9"/>
  <c r="P620" i="9"/>
  <c r="P621" i="9"/>
  <c r="P622" i="9"/>
  <c r="P623" i="9"/>
  <c r="P624" i="9"/>
  <c r="P625" i="9"/>
  <c r="P626" i="9"/>
  <c r="P627" i="9"/>
  <c r="P628" i="9"/>
  <c r="P629" i="9"/>
  <c r="P630" i="9"/>
  <c r="P631" i="9"/>
  <c r="P632" i="9"/>
  <c r="P633" i="9"/>
  <c r="P634" i="9"/>
  <c r="P635" i="9"/>
  <c r="P636" i="9"/>
  <c r="P637" i="9"/>
  <c r="P638" i="9"/>
  <c r="P639" i="9"/>
  <c r="P640" i="9"/>
  <c r="P641" i="9"/>
  <c r="P642" i="9"/>
  <c r="P643" i="9"/>
  <c r="P644" i="9"/>
  <c r="P645" i="9"/>
  <c r="P646" i="9"/>
  <c r="P647" i="9"/>
  <c r="P648" i="9"/>
  <c r="P649" i="9"/>
  <c r="P650" i="9"/>
  <c r="P651" i="9"/>
  <c r="P652" i="9"/>
  <c r="P653" i="9"/>
  <c r="P654" i="9"/>
  <c r="P655" i="9"/>
  <c r="P656" i="9"/>
  <c r="P657" i="9"/>
  <c r="P658" i="9"/>
  <c r="P659" i="9"/>
  <c r="P660" i="9"/>
  <c r="P661" i="9"/>
  <c r="P662" i="9"/>
  <c r="P663" i="9"/>
  <c r="P664" i="9"/>
  <c r="P665" i="9"/>
  <c r="P666" i="9"/>
  <c r="P667" i="9"/>
  <c r="P668" i="9"/>
  <c r="P669" i="9"/>
  <c r="P670" i="9"/>
  <c r="P671" i="9"/>
  <c r="P672" i="9"/>
  <c r="P673" i="9"/>
  <c r="P674" i="9"/>
  <c r="P675" i="9"/>
  <c r="P676" i="9"/>
  <c r="P677" i="9"/>
  <c r="P678" i="9"/>
  <c r="P679" i="9"/>
  <c r="P680" i="9"/>
  <c r="P681" i="9"/>
  <c r="P682" i="9"/>
  <c r="P683" i="9"/>
  <c r="P684" i="9"/>
  <c r="P685" i="9"/>
  <c r="P686" i="9"/>
  <c r="P687" i="9"/>
  <c r="P688" i="9"/>
  <c r="P689" i="9"/>
  <c r="P690" i="9"/>
  <c r="P691" i="9"/>
  <c r="P692" i="9"/>
  <c r="P693" i="9"/>
  <c r="P694" i="9"/>
  <c r="P695" i="9"/>
  <c r="P696" i="9"/>
  <c r="P697" i="9"/>
  <c r="P698" i="9"/>
  <c r="P699" i="9"/>
  <c r="P700" i="9"/>
  <c r="P701" i="9"/>
  <c r="P702" i="9"/>
  <c r="P703" i="9"/>
  <c r="P704" i="9"/>
  <c r="P705" i="9"/>
  <c r="P706" i="9"/>
  <c r="P707" i="9"/>
  <c r="P708" i="9"/>
  <c r="P709" i="9"/>
  <c r="P710" i="9"/>
  <c r="P711" i="9"/>
  <c r="P712" i="9"/>
  <c r="P713" i="9"/>
  <c r="P714" i="9"/>
  <c r="P715" i="9"/>
  <c r="P716" i="9"/>
  <c r="P717" i="9"/>
  <c r="P718" i="9"/>
  <c r="P719" i="9"/>
  <c r="P720" i="9"/>
  <c r="P721" i="9"/>
  <c r="P722" i="9"/>
  <c r="P723" i="9"/>
  <c r="P724" i="9"/>
  <c r="P725" i="9"/>
  <c r="P726" i="9"/>
  <c r="P727" i="9"/>
  <c r="P728" i="9"/>
  <c r="P729" i="9"/>
  <c r="P730" i="9"/>
  <c r="P731" i="9"/>
  <c r="P732" i="9"/>
  <c r="P733" i="9"/>
  <c r="P734" i="9"/>
  <c r="P735" i="9"/>
  <c r="P736" i="9"/>
  <c r="P737" i="9"/>
  <c r="P738" i="9"/>
  <c r="P739" i="9"/>
  <c r="P740" i="9"/>
  <c r="P741" i="9"/>
  <c r="P742" i="9"/>
  <c r="P743" i="9"/>
  <c r="P744" i="9"/>
  <c r="P745" i="9"/>
  <c r="P746" i="9"/>
  <c r="P747" i="9"/>
  <c r="P748" i="9"/>
  <c r="P749" i="9"/>
  <c r="P750" i="9"/>
  <c r="P751" i="9"/>
  <c r="P752" i="9"/>
  <c r="P753" i="9"/>
  <c r="P754" i="9"/>
  <c r="P755" i="9"/>
  <c r="P756" i="9"/>
  <c r="P757" i="9"/>
  <c r="P758" i="9"/>
  <c r="P759" i="9"/>
  <c r="P760" i="9"/>
  <c r="P761" i="9"/>
  <c r="P762" i="9"/>
  <c r="P763" i="9"/>
  <c r="P764" i="9"/>
  <c r="P765" i="9"/>
  <c r="P766" i="9"/>
  <c r="P767" i="9"/>
  <c r="P768" i="9"/>
  <c r="P769" i="9"/>
  <c r="P770" i="9"/>
  <c r="P771" i="9"/>
  <c r="P772" i="9"/>
  <c r="P773" i="9"/>
  <c r="P774" i="9"/>
  <c r="P775" i="9"/>
  <c r="P776" i="9"/>
  <c r="P777" i="9"/>
  <c r="P778" i="9"/>
  <c r="P779" i="9"/>
  <c r="P780" i="9"/>
  <c r="P781" i="9"/>
  <c r="P782" i="9"/>
  <c r="P783" i="9"/>
  <c r="P784" i="9"/>
  <c r="P785" i="9"/>
  <c r="P786" i="9"/>
  <c r="P787" i="9"/>
  <c r="P788" i="9"/>
  <c r="P789" i="9"/>
  <c r="P790" i="9"/>
  <c r="P791" i="9"/>
  <c r="P792" i="9"/>
  <c r="P793" i="9"/>
  <c r="P794" i="9"/>
  <c r="P795" i="9"/>
  <c r="P796" i="9"/>
  <c r="P797" i="9"/>
  <c r="P798" i="9"/>
  <c r="P799" i="9"/>
  <c r="P800" i="9"/>
  <c r="P801" i="9"/>
  <c r="P802" i="9"/>
  <c r="P803" i="9"/>
  <c r="P804" i="9"/>
  <c r="P805" i="9"/>
  <c r="P806" i="9"/>
  <c r="P807" i="9"/>
  <c r="P808" i="9"/>
  <c r="P809" i="9"/>
  <c r="P810" i="9"/>
  <c r="P811" i="9"/>
  <c r="P812" i="9"/>
  <c r="P813" i="9"/>
  <c r="P814" i="9"/>
  <c r="P815" i="9"/>
  <c r="P816" i="9"/>
  <c r="P817" i="9"/>
  <c r="P818" i="9"/>
  <c r="P819" i="9"/>
  <c r="P820" i="9"/>
  <c r="P821" i="9"/>
  <c r="P822" i="9"/>
  <c r="P823" i="9"/>
  <c r="P824" i="9"/>
  <c r="P825" i="9"/>
  <c r="P826" i="9"/>
  <c r="P827" i="9"/>
  <c r="P828" i="9"/>
  <c r="P829" i="9"/>
  <c r="P830" i="9"/>
  <c r="P831" i="9"/>
  <c r="P832" i="9"/>
  <c r="P833" i="9"/>
  <c r="P834" i="9"/>
  <c r="P835" i="9"/>
  <c r="P836" i="9"/>
  <c r="P837" i="9"/>
  <c r="P838" i="9"/>
  <c r="P839" i="9"/>
  <c r="P840" i="9"/>
  <c r="P841" i="9"/>
  <c r="P842" i="9"/>
  <c r="P843" i="9"/>
  <c r="P844" i="9"/>
  <c r="P845" i="9"/>
  <c r="P846" i="9"/>
  <c r="P847" i="9"/>
  <c r="P848" i="9"/>
  <c r="P849" i="9"/>
  <c r="P850" i="9"/>
  <c r="P851" i="9"/>
  <c r="P852" i="9"/>
  <c r="P853" i="9"/>
  <c r="P854" i="9"/>
  <c r="P855" i="9"/>
  <c r="P856" i="9"/>
  <c r="P857" i="9"/>
  <c r="P858" i="9"/>
  <c r="P859" i="9"/>
  <c r="P860" i="9"/>
  <c r="P861" i="9"/>
  <c r="P862" i="9"/>
  <c r="P863" i="9"/>
  <c r="P864" i="9"/>
  <c r="P865" i="9"/>
  <c r="P866" i="9"/>
  <c r="P867" i="9"/>
  <c r="P868" i="9"/>
  <c r="P869" i="9"/>
  <c r="P870" i="9"/>
  <c r="P871" i="9"/>
  <c r="P872" i="9"/>
  <c r="P873" i="9"/>
  <c r="P874" i="9"/>
  <c r="P875" i="9"/>
  <c r="P876" i="9"/>
  <c r="P877" i="9"/>
  <c r="P878" i="9"/>
  <c r="P879" i="9"/>
  <c r="P880" i="9"/>
  <c r="P881" i="9"/>
  <c r="P882" i="9"/>
  <c r="P883" i="9"/>
  <c r="P884" i="9"/>
  <c r="P885" i="9"/>
  <c r="P886" i="9"/>
  <c r="P887" i="9"/>
  <c r="P888" i="9"/>
  <c r="P889" i="9"/>
  <c r="P890" i="9"/>
  <c r="P891" i="9"/>
  <c r="P892" i="9"/>
  <c r="P893" i="9"/>
  <c r="P894" i="9"/>
  <c r="P895" i="9"/>
  <c r="P896" i="9"/>
  <c r="P897" i="9"/>
  <c r="P898" i="9"/>
  <c r="P899" i="9"/>
  <c r="P900" i="9"/>
  <c r="P901" i="9"/>
  <c r="P902" i="9"/>
  <c r="P903" i="9"/>
  <c r="P904" i="9"/>
  <c r="P905" i="9"/>
  <c r="P906" i="9"/>
  <c r="P907" i="9"/>
  <c r="P908" i="9"/>
  <c r="P909" i="9"/>
  <c r="P910" i="9"/>
  <c r="P911" i="9"/>
  <c r="P912" i="9"/>
  <c r="P913" i="9"/>
  <c r="P914" i="9"/>
  <c r="P915" i="9"/>
  <c r="P916" i="9"/>
  <c r="P917" i="9"/>
  <c r="P918" i="9"/>
  <c r="P919" i="9"/>
  <c r="P920" i="9"/>
  <c r="P921" i="9"/>
  <c r="P922" i="9"/>
  <c r="P923" i="9"/>
  <c r="P924" i="9"/>
  <c r="P925" i="9"/>
  <c r="P926" i="9"/>
  <c r="P927" i="9"/>
  <c r="P928" i="9"/>
  <c r="P929" i="9"/>
  <c r="P930" i="9"/>
  <c r="P931" i="9"/>
  <c r="P932" i="9"/>
  <c r="P933" i="9"/>
  <c r="P934" i="9"/>
  <c r="P935" i="9"/>
  <c r="P936" i="9"/>
  <c r="P937" i="9"/>
  <c r="P938" i="9"/>
  <c r="P939" i="9"/>
  <c r="P940" i="9"/>
  <c r="P941" i="9"/>
  <c r="P942" i="9"/>
  <c r="P943" i="9"/>
  <c r="P944" i="9"/>
  <c r="P945" i="9"/>
  <c r="P946" i="9"/>
  <c r="P947" i="9"/>
  <c r="P948" i="9"/>
  <c r="P949" i="9"/>
  <c r="P950" i="9"/>
  <c r="P951" i="9"/>
  <c r="P952" i="9"/>
  <c r="P953" i="9"/>
  <c r="P954" i="9"/>
  <c r="P955" i="9"/>
  <c r="P956" i="9"/>
  <c r="P957" i="9"/>
  <c r="P958" i="9"/>
  <c r="P959" i="9"/>
  <c r="P960" i="9"/>
  <c r="P961" i="9"/>
  <c r="P962" i="9"/>
  <c r="P963" i="9"/>
  <c r="P964" i="9"/>
  <c r="P965" i="9"/>
  <c r="P966" i="9"/>
  <c r="P967" i="9"/>
  <c r="P968" i="9"/>
  <c r="P969" i="9"/>
  <c r="P970" i="9"/>
  <c r="P971" i="9"/>
  <c r="P972" i="9"/>
  <c r="P973" i="9"/>
  <c r="P974" i="9"/>
  <c r="P975" i="9"/>
  <c r="P976" i="9"/>
  <c r="P977" i="9"/>
  <c r="P978" i="9"/>
  <c r="P979" i="9"/>
  <c r="P980" i="9"/>
  <c r="P981" i="9"/>
  <c r="P982" i="9"/>
  <c r="P983" i="9"/>
  <c r="P984" i="9"/>
  <c r="P985" i="9"/>
  <c r="P986" i="9"/>
  <c r="P987" i="9"/>
  <c r="P988" i="9"/>
  <c r="P989" i="9"/>
  <c r="P990" i="9"/>
  <c r="P991" i="9"/>
  <c r="P992" i="9"/>
  <c r="P993" i="9"/>
  <c r="P994" i="9"/>
  <c r="P995" i="9"/>
  <c r="P996" i="9"/>
  <c r="P997" i="9"/>
  <c r="P998" i="9"/>
  <c r="P999" i="9"/>
  <c r="P1000" i="9"/>
  <c r="P1001" i="9"/>
  <c r="P1002" i="9"/>
  <c r="P1003" i="9"/>
  <c r="P1004" i="9"/>
  <c r="P1005" i="9"/>
  <c r="P1006" i="9"/>
  <c r="P1007" i="9"/>
  <c r="P1008" i="9"/>
  <c r="P1009" i="9"/>
  <c r="P1010" i="9"/>
  <c r="P1011" i="9"/>
  <c r="P1012" i="9"/>
  <c r="P1013" i="9"/>
  <c r="P1014" i="9"/>
  <c r="P1015" i="9"/>
  <c r="P1016" i="9"/>
  <c r="P1017" i="9"/>
  <c r="P1018" i="9"/>
  <c r="P1019" i="9"/>
  <c r="P1020" i="9"/>
  <c r="P1021" i="9"/>
  <c r="P1022" i="9"/>
  <c r="P1023" i="9"/>
  <c r="P1024" i="9"/>
  <c r="P1025" i="9"/>
  <c r="P1026" i="9"/>
  <c r="P1027" i="9"/>
  <c r="P1028" i="9"/>
  <c r="P1029" i="9"/>
  <c r="P1030" i="9"/>
  <c r="P1031" i="9"/>
  <c r="P1032" i="9"/>
  <c r="P1033" i="9"/>
  <c r="P1034" i="9"/>
  <c r="P1035" i="9"/>
  <c r="P1036" i="9"/>
  <c r="P1037" i="9"/>
  <c r="P1038" i="9"/>
  <c r="P1039" i="9"/>
  <c r="P1040" i="9"/>
  <c r="P1041" i="9"/>
  <c r="P1042" i="9"/>
  <c r="P1043" i="9"/>
  <c r="P1044" i="9"/>
  <c r="P1045" i="9"/>
  <c r="P1046" i="9"/>
  <c r="P1047" i="9"/>
  <c r="P1048" i="9"/>
  <c r="P1049" i="9"/>
  <c r="P1050" i="9"/>
  <c r="P1051" i="9"/>
  <c r="P1052" i="9"/>
  <c r="P1053" i="9"/>
  <c r="P1054" i="9"/>
  <c r="P1055" i="9"/>
  <c r="P1056" i="9"/>
  <c r="P1057" i="9"/>
  <c r="P1058" i="9"/>
  <c r="P1059" i="9"/>
  <c r="P1060" i="9"/>
  <c r="P1061" i="9"/>
  <c r="P1062" i="9"/>
  <c r="P1063" i="9"/>
  <c r="P1064" i="9"/>
  <c r="P1065" i="9"/>
  <c r="P1066" i="9"/>
  <c r="P1067" i="9"/>
  <c r="P1068" i="9"/>
  <c r="P1069" i="9"/>
  <c r="P1070" i="9"/>
  <c r="P1071" i="9"/>
  <c r="P1072" i="9"/>
  <c r="P1073" i="9"/>
  <c r="P1074" i="9"/>
  <c r="P1075" i="9"/>
  <c r="P1076" i="9"/>
  <c r="P1077" i="9"/>
  <c r="P1078" i="9"/>
  <c r="P1079" i="9"/>
  <c r="P1080" i="9"/>
  <c r="P1081" i="9"/>
  <c r="P1082" i="9"/>
  <c r="P1083" i="9"/>
  <c r="P1084" i="9"/>
  <c r="P1085" i="9"/>
  <c r="P1086" i="9"/>
  <c r="P1087" i="9"/>
  <c r="P1088" i="9"/>
  <c r="P1089" i="9"/>
  <c r="P1090" i="9"/>
  <c r="P1091" i="9"/>
  <c r="P1092" i="9"/>
  <c r="P1093" i="9"/>
  <c r="P1094" i="9"/>
  <c r="P1095" i="9"/>
  <c r="P1096" i="9"/>
  <c r="P1097" i="9"/>
  <c r="P1098" i="9"/>
  <c r="P1099" i="9"/>
  <c r="P1100" i="9"/>
  <c r="P1101" i="9"/>
  <c r="P1102" i="9"/>
  <c r="P1103" i="9"/>
  <c r="P1104" i="9"/>
  <c r="P1105" i="9"/>
  <c r="P1106" i="9"/>
  <c r="P1107" i="9"/>
  <c r="P1108" i="9"/>
  <c r="P1109" i="9"/>
  <c r="P1110" i="9"/>
  <c r="P1111" i="9"/>
  <c r="P1112" i="9"/>
  <c r="P1113" i="9"/>
  <c r="P1114" i="9"/>
  <c r="P1115" i="9"/>
  <c r="P1116" i="9"/>
  <c r="P1117" i="9"/>
  <c r="P1118" i="9"/>
  <c r="P1119" i="9"/>
  <c r="P1120" i="9"/>
  <c r="P1121" i="9"/>
  <c r="P1122" i="9"/>
  <c r="P1123" i="9"/>
  <c r="P1124" i="9"/>
  <c r="P1125" i="9"/>
  <c r="P1126" i="9"/>
  <c r="P1127" i="9"/>
  <c r="P1128" i="9"/>
  <c r="P1129" i="9"/>
  <c r="P1130" i="9"/>
  <c r="P1131" i="9"/>
  <c r="P1132" i="9"/>
  <c r="P1133" i="9"/>
  <c r="P1134" i="9"/>
  <c r="P1135" i="9"/>
  <c r="P1136" i="9"/>
  <c r="P1137" i="9"/>
  <c r="P1138" i="9"/>
  <c r="P1139" i="9"/>
  <c r="P1140" i="9"/>
  <c r="P1141" i="9"/>
  <c r="P1142" i="9"/>
  <c r="P1143" i="9"/>
  <c r="P1144" i="9"/>
  <c r="P1145" i="9"/>
  <c r="P1146" i="9"/>
  <c r="P1147" i="9"/>
  <c r="P1148" i="9"/>
  <c r="P1149" i="9"/>
  <c r="P1150" i="9"/>
  <c r="P1151" i="9"/>
  <c r="P1152" i="9"/>
  <c r="P1153" i="9"/>
  <c r="P1154" i="9"/>
  <c r="P1155" i="9"/>
  <c r="P1156" i="9"/>
  <c r="P1157" i="9"/>
  <c r="P1158" i="9"/>
  <c r="P1159" i="9"/>
  <c r="P1160" i="9"/>
  <c r="P1161" i="9"/>
  <c r="P1162" i="9"/>
  <c r="P1163" i="9"/>
  <c r="P1164" i="9"/>
  <c r="P1165" i="9"/>
  <c r="P1166" i="9"/>
  <c r="P1167" i="9"/>
  <c r="P1168" i="9"/>
  <c r="P1169" i="9"/>
  <c r="P1170" i="9"/>
  <c r="P1171" i="9"/>
  <c r="P1172" i="9"/>
  <c r="P1173" i="9"/>
  <c r="P1174" i="9"/>
  <c r="P1175" i="9"/>
  <c r="P1176" i="9"/>
  <c r="P1177" i="9"/>
  <c r="P1178" i="9"/>
  <c r="P1179" i="9"/>
  <c r="P1180" i="9"/>
  <c r="P1181" i="9"/>
  <c r="P1182" i="9"/>
  <c r="P1183" i="9"/>
  <c r="P1184" i="9"/>
  <c r="P1185" i="9"/>
  <c r="P1186" i="9"/>
  <c r="P1187" i="9"/>
  <c r="P1188" i="9"/>
  <c r="P1189" i="9"/>
  <c r="P1190" i="9"/>
  <c r="P1191" i="9"/>
  <c r="P1192" i="9"/>
  <c r="P1193" i="9"/>
  <c r="P1194" i="9"/>
  <c r="P1195" i="9"/>
  <c r="P1196" i="9"/>
  <c r="P1197" i="9"/>
  <c r="P1198" i="9"/>
  <c r="P1199" i="9"/>
  <c r="P1200" i="9"/>
  <c r="P1201" i="9"/>
  <c r="P1202" i="9"/>
  <c r="P1203" i="9"/>
  <c r="P1204" i="9"/>
  <c r="P1205" i="9"/>
  <c r="P1206" i="9"/>
  <c r="P1207" i="9"/>
  <c r="P1208" i="9"/>
  <c r="P1209" i="9"/>
  <c r="P1210" i="9"/>
  <c r="P1211" i="9"/>
  <c r="P1212" i="9"/>
  <c r="P1213" i="9"/>
  <c r="P1214" i="9"/>
  <c r="P1215" i="9"/>
  <c r="P1216" i="9"/>
  <c r="P1217" i="9"/>
  <c r="P1218" i="9"/>
  <c r="P1219" i="9"/>
  <c r="P1220" i="9"/>
  <c r="P1221" i="9"/>
  <c r="P2" i="9"/>
  <c r="C1" i="5"/>
  <c r="G3" i="9"/>
  <c r="G4" i="9"/>
  <c r="G5" i="9"/>
  <c r="G6" i="9"/>
  <c r="G7" i="9"/>
  <c r="G8" i="9"/>
  <c r="G9" i="9"/>
  <c r="G10" i="9"/>
  <c r="G11" i="9"/>
  <c r="G12" i="9"/>
  <c r="G13" i="9"/>
  <c r="G14" i="9"/>
  <c r="G15" i="9"/>
  <c r="G16" i="9"/>
  <c r="G17" i="9"/>
  <c r="G18" i="9"/>
  <c r="G19" i="9"/>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G98" i="9"/>
  <c r="G99" i="9"/>
  <c r="G100" i="9"/>
  <c r="G101" i="9"/>
  <c r="G102" i="9"/>
  <c r="G103" i="9"/>
  <c r="G104" i="9"/>
  <c r="G105" i="9"/>
  <c r="G106" i="9"/>
  <c r="G107" i="9"/>
  <c r="G108" i="9"/>
  <c r="G109" i="9"/>
  <c r="G110" i="9"/>
  <c r="G111" i="9"/>
  <c r="G112" i="9"/>
  <c r="G113" i="9"/>
  <c r="G114" i="9"/>
  <c r="G115" i="9"/>
  <c r="G116" i="9"/>
  <c r="G117" i="9"/>
  <c r="G118" i="9"/>
  <c r="G119" i="9"/>
  <c r="G120" i="9"/>
  <c r="G121" i="9"/>
  <c r="G122" i="9"/>
  <c r="G123" i="9"/>
  <c r="G124" i="9"/>
  <c r="G125" i="9"/>
  <c r="G126" i="9"/>
  <c r="G127" i="9"/>
  <c r="G128" i="9"/>
  <c r="G129" i="9"/>
  <c r="G130" i="9"/>
  <c r="G131" i="9"/>
  <c r="G132" i="9"/>
  <c r="G133" i="9"/>
  <c r="G134" i="9"/>
  <c r="G135" i="9"/>
  <c r="G136" i="9"/>
  <c r="G137" i="9"/>
  <c r="G138" i="9"/>
  <c r="G139" i="9"/>
  <c r="G140" i="9"/>
  <c r="G141" i="9"/>
  <c r="G142" i="9"/>
  <c r="G143" i="9"/>
  <c r="G144" i="9"/>
  <c r="G145" i="9"/>
  <c r="G146" i="9"/>
  <c r="G147" i="9"/>
  <c r="G148" i="9"/>
  <c r="G149" i="9"/>
  <c r="G150" i="9"/>
  <c r="G151" i="9"/>
  <c r="G152" i="9"/>
  <c r="G153" i="9"/>
  <c r="G154" i="9"/>
  <c r="G155" i="9"/>
  <c r="G156" i="9"/>
  <c r="G157" i="9"/>
  <c r="G158" i="9"/>
  <c r="G159" i="9"/>
  <c r="G160" i="9"/>
  <c r="G161" i="9"/>
  <c r="G162" i="9"/>
  <c r="G163" i="9"/>
  <c r="G164" i="9"/>
  <c r="G165" i="9"/>
  <c r="G166" i="9"/>
  <c r="G167" i="9"/>
  <c r="G168" i="9"/>
  <c r="G169" i="9"/>
  <c r="G170" i="9"/>
  <c r="G171" i="9"/>
  <c r="G172" i="9"/>
  <c r="G173" i="9"/>
  <c r="G174" i="9"/>
  <c r="G175" i="9"/>
  <c r="G176" i="9"/>
  <c r="G177" i="9"/>
  <c r="G178" i="9"/>
  <c r="G179" i="9"/>
  <c r="G180" i="9"/>
  <c r="G181" i="9"/>
  <c r="G182" i="9"/>
  <c r="G183" i="9"/>
  <c r="G184" i="9"/>
  <c r="G185" i="9"/>
  <c r="G186" i="9"/>
  <c r="G187" i="9"/>
  <c r="G188" i="9"/>
  <c r="G189" i="9"/>
  <c r="G190" i="9"/>
  <c r="G191" i="9"/>
  <c r="G192" i="9"/>
  <c r="G193" i="9"/>
  <c r="G194" i="9"/>
  <c r="G195" i="9"/>
  <c r="G196" i="9"/>
  <c r="G197" i="9"/>
  <c r="G198" i="9"/>
  <c r="G199" i="9"/>
  <c r="G200" i="9"/>
  <c r="G201" i="9"/>
  <c r="G202" i="9"/>
  <c r="G203" i="9"/>
  <c r="G204" i="9"/>
  <c r="G205" i="9"/>
  <c r="G206" i="9"/>
  <c r="G207" i="9"/>
  <c r="G208" i="9"/>
  <c r="G209" i="9"/>
  <c r="G210" i="9"/>
  <c r="G211" i="9"/>
  <c r="G212" i="9"/>
  <c r="G213" i="9"/>
  <c r="G214" i="9"/>
  <c r="G215" i="9"/>
  <c r="G216" i="9"/>
  <c r="G217" i="9"/>
  <c r="G218" i="9"/>
  <c r="G219" i="9"/>
  <c r="G220" i="9"/>
  <c r="G221" i="9"/>
  <c r="G222" i="9"/>
  <c r="G223" i="9"/>
  <c r="G224" i="9"/>
  <c r="G225" i="9"/>
  <c r="G226" i="9"/>
  <c r="G227" i="9"/>
  <c r="G228" i="9"/>
  <c r="G229" i="9"/>
  <c r="G230" i="9"/>
  <c r="G231" i="9"/>
  <c r="G232" i="9"/>
  <c r="G233" i="9"/>
  <c r="G234" i="9"/>
  <c r="G235" i="9"/>
  <c r="G236" i="9"/>
  <c r="G237" i="9"/>
  <c r="G238" i="9"/>
  <c r="G239" i="9"/>
  <c r="G240" i="9"/>
  <c r="G241" i="9"/>
  <c r="G242" i="9"/>
  <c r="G243" i="9"/>
  <c r="G244" i="9"/>
  <c r="G245" i="9"/>
  <c r="G246" i="9"/>
  <c r="G247" i="9"/>
  <c r="G248" i="9"/>
  <c r="G249" i="9"/>
  <c r="G250" i="9"/>
  <c r="G251" i="9"/>
  <c r="G252" i="9"/>
  <c r="G253" i="9"/>
  <c r="G254" i="9"/>
  <c r="G255" i="9"/>
  <c r="G256" i="9"/>
  <c r="G257" i="9"/>
  <c r="G258" i="9"/>
  <c r="G259" i="9"/>
  <c r="G260" i="9"/>
  <c r="G261" i="9"/>
  <c r="G262" i="9"/>
  <c r="G263" i="9"/>
  <c r="G264" i="9"/>
  <c r="G265" i="9"/>
  <c r="G266" i="9"/>
  <c r="G267" i="9"/>
  <c r="G268" i="9"/>
  <c r="G269" i="9"/>
  <c r="G270" i="9"/>
  <c r="G271" i="9"/>
  <c r="G272" i="9"/>
  <c r="G273" i="9"/>
  <c r="G274" i="9"/>
  <c r="G275" i="9"/>
  <c r="G276" i="9"/>
  <c r="G277" i="9"/>
  <c r="G278" i="9"/>
  <c r="G279" i="9"/>
  <c r="G280" i="9"/>
  <c r="G281" i="9"/>
  <c r="G282" i="9"/>
  <c r="G283" i="9"/>
  <c r="G284" i="9"/>
  <c r="G285" i="9"/>
  <c r="G286" i="9"/>
  <c r="G287" i="9"/>
  <c r="G288" i="9"/>
  <c r="G289" i="9"/>
  <c r="G290" i="9"/>
  <c r="G291" i="9"/>
  <c r="G292" i="9"/>
  <c r="G293" i="9"/>
  <c r="G294" i="9"/>
  <c r="G295" i="9"/>
  <c r="G296" i="9"/>
  <c r="G297" i="9"/>
  <c r="G298" i="9"/>
  <c r="G299" i="9"/>
  <c r="G300" i="9"/>
  <c r="G301" i="9"/>
  <c r="G302" i="9"/>
  <c r="G303" i="9"/>
  <c r="G304" i="9"/>
  <c r="G305" i="9"/>
  <c r="G306" i="9"/>
  <c r="G307" i="9"/>
  <c r="G308" i="9"/>
  <c r="G309" i="9"/>
  <c r="G310" i="9"/>
  <c r="G311" i="9"/>
  <c r="G312" i="9"/>
  <c r="G313" i="9"/>
  <c r="G314" i="9"/>
  <c r="G315" i="9"/>
  <c r="G316" i="9"/>
  <c r="G317" i="9"/>
  <c r="G318" i="9"/>
  <c r="G319" i="9"/>
  <c r="G320" i="9"/>
  <c r="G321" i="9"/>
  <c r="G322" i="9"/>
  <c r="G323" i="9"/>
  <c r="G324" i="9"/>
  <c r="G325" i="9"/>
  <c r="G326" i="9"/>
  <c r="G327" i="9"/>
  <c r="G328" i="9"/>
  <c r="G329" i="9"/>
  <c r="G330" i="9"/>
  <c r="G331" i="9"/>
  <c r="G332" i="9"/>
  <c r="G333" i="9"/>
  <c r="G334" i="9"/>
  <c r="G335" i="9"/>
  <c r="G336" i="9"/>
  <c r="G337" i="9"/>
  <c r="G338" i="9"/>
  <c r="G339" i="9"/>
  <c r="G340" i="9"/>
  <c r="G341" i="9"/>
  <c r="G342" i="9"/>
  <c r="G343" i="9"/>
  <c r="G344" i="9"/>
  <c r="G345" i="9"/>
  <c r="G346" i="9"/>
  <c r="G347" i="9"/>
  <c r="G348" i="9"/>
  <c r="G349" i="9"/>
  <c r="G350" i="9"/>
  <c r="G351" i="9"/>
  <c r="G352" i="9"/>
  <c r="G353" i="9"/>
  <c r="G354" i="9"/>
  <c r="G355" i="9"/>
  <c r="G356" i="9"/>
  <c r="G357" i="9"/>
  <c r="G358" i="9"/>
  <c r="G359" i="9"/>
  <c r="G360" i="9"/>
  <c r="G361" i="9"/>
  <c r="G362" i="9"/>
  <c r="G363" i="9"/>
  <c r="G364" i="9"/>
  <c r="G365" i="9"/>
  <c r="G366" i="9"/>
  <c r="G367" i="9"/>
  <c r="G368" i="9"/>
  <c r="G369" i="9"/>
  <c r="G370" i="9"/>
  <c r="G371" i="9"/>
  <c r="G372" i="9"/>
  <c r="G373" i="9"/>
  <c r="G374" i="9"/>
  <c r="G375" i="9"/>
  <c r="G376" i="9"/>
  <c r="G377" i="9"/>
  <c r="G378" i="9"/>
  <c r="G379" i="9"/>
  <c r="G380" i="9"/>
  <c r="G381" i="9"/>
  <c r="G382" i="9"/>
  <c r="G383" i="9"/>
  <c r="G384" i="9"/>
  <c r="G385" i="9"/>
  <c r="G386" i="9"/>
  <c r="G387" i="9"/>
  <c r="G388" i="9"/>
  <c r="G389" i="9"/>
  <c r="G390" i="9"/>
  <c r="G391" i="9"/>
  <c r="G392" i="9"/>
  <c r="G393" i="9"/>
  <c r="G394" i="9"/>
  <c r="G395" i="9"/>
  <c r="G396" i="9"/>
  <c r="G397" i="9"/>
  <c r="G398" i="9"/>
  <c r="G399" i="9"/>
  <c r="G400" i="9"/>
  <c r="G401" i="9"/>
  <c r="G402" i="9"/>
  <c r="G403" i="9"/>
  <c r="G404" i="9"/>
  <c r="G405" i="9"/>
  <c r="G406" i="9"/>
  <c r="G407" i="9"/>
  <c r="G408" i="9"/>
  <c r="G409" i="9"/>
  <c r="G410" i="9"/>
  <c r="G411" i="9"/>
  <c r="G412" i="9"/>
  <c r="G413" i="9"/>
  <c r="G414" i="9"/>
  <c r="G415" i="9"/>
  <c r="G416" i="9"/>
  <c r="G417" i="9"/>
  <c r="G418" i="9"/>
  <c r="G419" i="9"/>
  <c r="G420" i="9"/>
  <c r="G421" i="9"/>
  <c r="G422" i="9"/>
  <c r="G423" i="9"/>
  <c r="G424" i="9"/>
  <c r="G425" i="9"/>
  <c r="G426" i="9"/>
  <c r="G427" i="9"/>
  <c r="G428" i="9"/>
  <c r="G429" i="9"/>
  <c r="G430" i="9"/>
  <c r="G431" i="9"/>
  <c r="G432" i="9"/>
  <c r="G433" i="9"/>
  <c r="G434" i="9"/>
  <c r="G435" i="9"/>
  <c r="G436" i="9"/>
  <c r="G437" i="9"/>
  <c r="G438" i="9"/>
  <c r="G439" i="9"/>
  <c r="G440" i="9"/>
  <c r="G441" i="9"/>
  <c r="G442" i="9"/>
  <c r="G443" i="9"/>
  <c r="G444" i="9"/>
  <c r="G445" i="9"/>
  <c r="G446" i="9"/>
  <c r="G447" i="9"/>
  <c r="G448" i="9"/>
  <c r="G449" i="9"/>
  <c r="G450" i="9"/>
  <c r="G451" i="9"/>
  <c r="G452" i="9"/>
  <c r="G453" i="9"/>
  <c r="G454" i="9"/>
  <c r="G455" i="9"/>
  <c r="G456" i="9"/>
  <c r="G457" i="9"/>
  <c r="G458" i="9"/>
  <c r="G459" i="9"/>
  <c r="G460" i="9"/>
  <c r="G461" i="9"/>
  <c r="G462" i="9"/>
  <c r="G463" i="9"/>
  <c r="G464" i="9"/>
  <c r="G465" i="9"/>
  <c r="G466" i="9"/>
  <c r="G467" i="9"/>
  <c r="G468" i="9"/>
  <c r="G469" i="9"/>
  <c r="G470" i="9"/>
  <c r="G471" i="9"/>
  <c r="G472" i="9"/>
  <c r="G473" i="9"/>
  <c r="G474" i="9"/>
  <c r="G475" i="9"/>
  <c r="G476" i="9"/>
  <c r="G477" i="9"/>
  <c r="G478" i="9"/>
  <c r="G479" i="9"/>
  <c r="G480" i="9"/>
  <c r="G481" i="9"/>
  <c r="G482" i="9"/>
  <c r="G483" i="9"/>
  <c r="G484" i="9"/>
  <c r="G485" i="9"/>
  <c r="G486" i="9"/>
  <c r="G487" i="9"/>
  <c r="G488" i="9"/>
  <c r="G489" i="9"/>
  <c r="G490" i="9"/>
  <c r="G491" i="9"/>
  <c r="G492" i="9"/>
  <c r="G493" i="9"/>
  <c r="G494" i="9"/>
  <c r="G495" i="9"/>
  <c r="G496" i="9"/>
  <c r="G497" i="9"/>
  <c r="G498" i="9"/>
  <c r="G499" i="9"/>
  <c r="G500" i="9"/>
  <c r="G501" i="9"/>
  <c r="G502" i="9"/>
  <c r="G503" i="9"/>
  <c r="G504" i="9"/>
  <c r="G505" i="9"/>
  <c r="G506" i="9"/>
  <c r="G507" i="9"/>
  <c r="G508" i="9"/>
  <c r="G509" i="9"/>
  <c r="G510" i="9"/>
  <c r="G511" i="9"/>
  <c r="G512" i="9"/>
  <c r="G513" i="9"/>
  <c r="G514" i="9"/>
  <c r="G515" i="9"/>
  <c r="G516" i="9"/>
  <c r="G517" i="9"/>
  <c r="G518" i="9"/>
  <c r="G519" i="9"/>
  <c r="G520" i="9"/>
  <c r="G521" i="9"/>
  <c r="G522" i="9"/>
  <c r="G523" i="9"/>
  <c r="G524" i="9"/>
  <c r="G525" i="9"/>
  <c r="G526" i="9"/>
  <c r="G527" i="9"/>
  <c r="G528" i="9"/>
  <c r="G529" i="9"/>
  <c r="G530" i="9"/>
  <c r="G531" i="9"/>
  <c r="G532" i="9"/>
  <c r="G533" i="9"/>
  <c r="G534" i="9"/>
  <c r="G535" i="9"/>
  <c r="G536" i="9"/>
  <c r="G537" i="9"/>
  <c r="G538" i="9"/>
  <c r="G539" i="9"/>
  <c r="G540" i="9"/>
  <c r="G541" i="9"/>
  <c r="G542" i="9"/>
  <c r="G543" i="9"/>
  <c r="G544" i="9"/>
  <c r="G545" i="9"/>
  <c r="G546" i="9"/>
  <c r="G547" i="9"/>
  <c r="G548" i="9"/>
  <c r="G549" i="9"/>
  <c r="G550" i="9"/>
  <c r="G551" i="9"/>
  <c r="G552" i="9"/>
  <c r="G553" i="9"/>
  <c r="G554" i="9"/>
  <c r="G555" i="9"/>
  <c r="G556" i="9"/>
  <c r="G557" i="9"/>
  <c r="G558" i="9"/>
  <c r="G559" i="9"/>
  <c r="G560" i="9"/>
  <c r="G561" i="9"/>
  <c r="G562" i="9"/>
  <c r="G563" i="9"/>
  <c r="G564" i="9"/>
  <c r="G565" i="9"/>
  <c r="G566" i="9"/>
  <c r="G567" i="9"/>
  <c r="G568" i="9"/>
  <c r="G569" i="9"/>
  <c r="G570" i="9"/>
  <c r="G571" i="9"/>
  <c r="G572" i="9"/>
  <c r="G573" i="9"/>
  <c r="G574" i="9"/>
  <c r="G575" i="9"/>
  <c r="G576" i="9"/>
  <c r="G577" i="9"/>
  <c r="G578" i="9"/>
  <c r="G579" i="9"/>
  <c r="G580" i="9"/>
  <c r="G581" i="9"/>
  <c r="G582" i="9"/>
  <c r="G583" i="9"/>
  <c r="G584" i="9"/>
  <c r="G585" i="9"/>
  <c r="G586" i="9"/>
  <c r="G587" i="9"/>
  <c r="G588" i="9"/>
  <c r="G589" i="9"/>
  <c r="G590" i="9"/>
  <c r="G591" i="9"/>
  <c r="G592" i="9"/>
  <c r="G593" i="9"/>
  <c r="G594" i="9"/>
  <c r="G595" i="9"/>
  <c r="G596" i="9"/>
  <c r="G597" i="9"/>
  <c r="G598" i="9"/>
  <c r="G599" i="9"/>
  <c r="G600" i="9"/>
  <c r="G601" i="9"/>
  <c r="G602" i="9"/>
  <c r="G603" i="9"/>
  <c r="G604" i="9"/>
  <c r="G605" i="9"/>
  <c r="G606" i="9"/>
  <c r="G607" i="9"/>
  <c r="G608" i="9"/>
  <c r="G609" i="9"/>
  <c r="G610" i="9"/>
  <c r="G611" i="9"/>
  <c r="G612" i="9"/>
  <c r="G613" i="9"/>
  <c r="G614" i="9"/>
  <c r="G615" i="9"/>
  <c r="G616" i="9"/>
  <c r="G617" i="9"/>
  <c r="G618" i="9"/>
  <c r="G619" i="9"/>
  <c r="G620" i="9"/>
  <c r="G621" i="9"/>
  <c r="G622" i="9"/>
  <c r="G623" i="9"/>
  <c r="G624" i="9"/>
  <c r="G625" i="9"/>
  <c r="G626" i="9"/>
  <c r="G627" i="9"/>
  <c r="G628" i="9"/>
  <c r="G629" i="9"/>
  <c r="G630" i="9"/>
  <c r="G631" i="9"/>
  <c r="G632" i="9"/>
  <c r="G633" i="9"/>
  <c r="G634" i="9"/>
  <c r="G635" i="9"/>
  <c r="G636" i="9"/>
  <c r="G637" i="9"/>
  <c r="G638" i="9"/>
  <c r="G639" i="9"/>
  <c r="G640" i="9"/>
  <c r="G641" i="9"/>
  <c r="G642" i="9"/>
  <c r="G643" i="9"/>
  <c r="G644" i="9"/>
  <c r="G645" i="9"/>
  <c r="G646" i="9"/>
  <c r="G647" i="9"/>
  <c r="G648" i="9"/>
  <c r="G649" i="9"/>
  <c r="G650" i="9"/>
  <c r="G651" i="9"/>
  <c r="G652" i="9"/>
  <c r="G653" i="9"/>
  <c r="G654" i="9"/>
  <c r="G655" i="9"/>
  <c r="G656" i="9"/>
  <c r="G657" i="9"/>
  <c r="G658" i="9"/>
  <c r="G659" i="9"/>
  <c r="G660" i="9"/>
  <c r="G661" i="9"/>
  <c r="G662" i="9"/>
  <c r="G663" i="9"/>
  <c r="G664" i="9"/>
  <c r="G665" i="9"/>
  <c r="G666" i="9"/>
  <c r="G667" i="9"/>
  <c r="G668" i="9"/>
  <c r="G669" i="9"/>
  <c r="G670" i="9"/>
  <c r="G671" i="9"/>
  <c r="G672" i="9"/>
  <c r="G673" i="9"/>
  <c r="G674" i="9"/>
  <c r="G675" i="9"/>
  <c r="G676" i="9"/>
  <c r="G677" i="9"/>
  <c r="G678" i="9"/>
  <c r="G679" i="9"/>
  <c r="G680" i="9"/>
  <c r="G681" i="9"/>
  <c r="G682" i="9"/>
  <c r="G683" i="9"/>
  <c r="G684" i="9"/>
  <c r="G685" i="9"/>
  <c r="G686" i="9"/>
  <c r="G687" i="9"/>
  <c r="G688" i="9"/>
  <c r="G689" i="9"/>
  <c r="G690" i="9"/>
  <c r="G691" i="9"/>
  <c r="G692" i="9"/>
  <c r="G693" i="9"/>
  <c r="G694" i="9"/>
  <c r="G695" i="9"/>
  <c r="G696" i="9"/>
  <c r="G697" i="9"/>
  <c r="G698" i="9"/>
  <c r="G699" i="9"/>
  <c r="G700" i="9"/>
  <c r="G701" i="9"/>
  <c r="G702" i="9"/>
  <c r="G703" i="9"/>
  <c r="G704" i="9"/>
  <c r="G705" i="9"/>
  <c r="G706" i="9"/>
  <c r="G707" i="9"/>
  <c r="G708" i="9"/>
  <c r="G709" i="9"/>
  <c r="G710" i="9"/>
  <c r="G711" i="9"/>
  <c r="G712" i="9"/>
  <c r="G713" i="9"/>
  <c r="G714" i="9"/>
  <c r="G715" i="9"/>
  <c r="G716" i="9"/>
  <c r="G717" i="9"/>
  <c r="G718" i="9"/>
  <c r="G719" i="9"/>
  <c r="G720" i="9"/>
  <c r="G721" i="9"/>
  <c r="G722" i="9"/>
  <c r="G723" i="9"/>
  <c r="G724" i="9"/>
  <c r="G725" i="9"/>
  <c r="G726" i="9"/>
  <c r="G727" i="9"/>
  <c r="G728" i="9"/>
  <c r="G729" i="9"/>
  <c r="G730" i="9"/>
  <c r="G731" i="9"/>
  <c r="G732" i="9"/>
  <c r="G733" i="9"/>
  <c r="G734" i="9"/>
  <c r="G735" i="9"/>
  <c r="G736" i="9"/>
  <c r="G737" i="9"/>
  <c r="G738" i="9"/>
  <c r="G739" i="9"/>
  <c r="G740" i="9"/>
  <c r="G741" i="9"/>
  <c r="G742" i="9"/>
  <c r="G743" i="9"/>
  <c r="G744" i="9"/>
  <c r="G745" i="9"/>
  <c r="G746" i="9"/>
  <c r="G747" i="9"/>
  <c r="G748" i="9"/>
  <c r="G749" i="9"/>
  <c r="G750" i="9"/>
  <c r="G751" i="9"/>
  <c r="G752" i="9"/>
  <c r="G753" i="9"/>
  <c r="G754" i="9"/>
  <c r="G755" i="9"/>
  <c r="G756" i="9"/>
  <c r="G757" i="9"/>
  <c r="G758" i="9"/>
  <c r="G759" i="9"/>
  <c r="G760" i="9"/>
  <c r="G761" i="9"/>
  <c r="G762" i="9"/>
  <c r="G763" i="9"/>
  <c r="G764" i="9"/>
  <c r="G765" i="9"/>
  <c r="G766" i="9"/>
  <c r="G767" i="9"/>
  <c r="G768" i="9"/>
  <c r="G769" i="9"/>
  <c r="G770" i="9"/>
  <c r="G771" i="9"/>
  <c r="G772" i="9"/>
  <c r="G773" i="9"/>
  <c r="G774" i="9"/>
  <c r="G775" i="9"/>
  <c r="G776" i="9"/>
  <c r="G777" i="9"/>
  <c r="G778" i="9"/>
  <c r="G779" i="9"/>
  <c r="G780" i="9"/>
  <c r="G781" i="9"/>
  <c r="G782" i="9"/>
  <c r="G783" i="9"/>
  <c r="G784" i="9"/>
  <c r="G785" i="9"/>
  <c r="G786" i="9"/>
  <c r="G787" i="9"/>
  <c r="G788" i="9"/>
  <c r="G789" i="9"/>
  <c r="G790" i="9"/>
  <c r="G791" i="9"/>
  <c r="G792" i="9"/>
  <c r="G793" i="9"/>
  <c r="G794" i="9"/>
  <c r="G795" i="9"/>
  <c r="G796" i="9"/>
  <c r="G797" i="9"/>
  <c r="G798" i="9"/>
  <c r="G799" i="9"/>
  <c r="G800" i="9"/>
  <c r="G801" i="9"/>
  <c r="G802" i="9"/>
  <c r="G803" i="9"/>
  <c r="G804" i="9"/>
  <c r="G805" i="9"/>
  <c r="G806" i="9"/>
  <c r="G807" i="9"/>
  <c r="G808" i="9"/>
  <c r="G809" i="9"/>
  <c r="G810" i="9"/>
  <c r="G811" i="9"/>
  <c r="G812" i="9"/>
  <c r="G813" i="9"/>
  <c r="G814" i="9"/>
  <c r="G815" i="9"/>
  <c r="G816" i="9"/>
  <c r="G817" i="9"/>
  <c r="G818" i="9"/>
  <c r="G819" i="9"/>
  <c r="G820" i="9"/>
  <c r="G821" i="9"/>
  <c r="G822" i="9"/>
  <c r="G823" i="9"/>
  <c r="G824" i="9"/>
  <c r="G825" i="9"/>
  <c r="G826" i="9"/>
  <c r="G827" i="9"/>
  <c r="G828" i="9"/>
  <c r="G829" i="9"/>
  <c r="G830" i="9"/>
  <c r="G831" i="9"/>
  <c r="G832" i="9"/>
  <c r="G833" i="9"/>
  <c r="G834" i="9"/>
  <c r="G835" i="9"/>
  <c r="G836" i="9"/>
  <c r="G837" i="9"/>
  <c r="G838" i="9"/>
  <c r="G839" i="9"/>
  <c r="G840" i="9"/>
  <c r="G841" i="9"/>
  <c r="G842" i="9"/>
  <c r="G843" i="9"/>
  <c r="G844" i="9"/>
  <c r="G845" i="9"/>
  <c r="G846" i="9"/>
  <c r="G847" i="9"/>
  <c r="G848" i="9"/>
  <c r="G849" i="9"/>
  <c r="G850" i="9"/>
  <c r="G851" i="9"/>
  <c r="G852" i="9"/>
  <c r="G853" i="9"/>
  <c r="G854" i="9"/>
  <c r="G855" i="9"/>
  <c r="G856" i="9"/>
  <c r="G857" i="9"/>
  <c r="G858" i="9"/>
  <c r="G859" i="9"/>
  <c r="G860" i="9"/>
  <c r="G861" i="9"/>
  <c r="G862" i="9"/>
  <c r="G863" i="9"/>
  <c r="G864" i="9"/>
  <c r="G865" i="9"/>
  <c r="G866" i="9"/>
  <c r="G867" i="9"/>
  <c r="G868" i="9"/>
  <c r="G869" i="9"/>
  <c r="G870" i="9"/>
  <c r="G871" i="9"/>
  <c r="G872" i="9"/>
  <c r="G873" i="9"/>
  <c r="G874" i="9"/>
  <c r="G875" i="9"/>
  <c r="G876" i="9"/>
  <c r="G877" i="9"/>
  <c r="G878" i="9"/>
  <c r="G879" i="9"/>
  <c r="G880" i="9"/>
  <c r="G881" i="9"/>
  <c r="G882" i="9"/>
  <c r="G883" i="9"/>
  <c r="G884" i="9"/>
  <c r="G885" i="9"/>
  <c r="G886" i="9"/>
  <c r="G887" i="9"/>
  <c r="G888" i="9"/>
  <c r="G889" i="9"/>
  <c r="G890" i="9"/>
  <c r="G891" i="9"/>
  <c r="G892" i="9"/>
  <c r="G893" i="9"/>
  <c r="G894" i="9"/>
  <c r="G895" i="9"/>
  <c r="G896" i="9"/>
  <c r="G897" i="9"/>
  <c r="G898" i="9"/>
  <c r="G899" i="9"/>
  <c r="G900" i="9"/>
  <c r="G901" i="9"/>
  <c r="G902" i="9"/>
  <c r="G903" i="9"/>
  <c r="G904" i="9"/>
  <c r="G905" i="9"/>
  <c r="G906" i="9"/>
  <c r="G907" i="9"/>
  <c r="G908" i="9"/>
  <c r="G909" i="9"/>
  <c r="G910" i="9"/>
  <c r="G911" i="9"/>
  <c r="G912" i="9"/>
  <c r="G913" i="9"/>
  <c r="G914" i="9"/>
  <c r="G915" i="9"/>
  <c r="G916" i="9"/>
  <c r="G917" i="9"/>
  <c r="G918" i="9"/>
  <c r="G919" i="9"/>
  <c r="G920" i="9"/>
  <c r="G921" i="9"/>
  <c r="G922" i="9"/>
  <c r="G923" i="9"/>
  <c r="G924" i="9"/>
  <c r="G925" i="9"/>
  <c r="G926" i="9"/>
  <c r="G927" i="9"/>
  <c r="G928" i="9"/>
  <c r="G929" i="9"/>
  <c r="G930" i="9"/>
  <c r="G931" i="9"/>
  <c r="G932" i="9"/>
  <c r="G933" i="9"/>
  <c r="G934" i="9"/>
  <c r="G935" i="9"/>
  <c r="G936" i="9"/>
  <c r="G937" i="9"/>
  <c r="G938" i="9"/>
  <c r="G939" i="9"/>
  <c r="G940" i="9"/>
  <c r="G941" i="9"/>
  <c r="G942" i="9"/>
  <c r="G943" i="9"/>
  <c r="G944" i="9"/>
  <c r="G945" i="9"/>
  <c r="G946" i="9"/>
  <c r="G947" i="9"/>
  <c r="G948" i="9"/>
  <c r="G949" i="9"/>
  <c r="G950" i="9"/>
  <c r="G951" i="9"/>
  <c r="G952" i="9"/>
  <c r="G953" i="9"/>
  <c r="G954" i="9"/>
  <c r="G955" i="9"/>
  <c r="G956" i="9"/>
  <c r="G957" i="9"/>
  <c r="G958" i="9"/>
  <c r="G959" i="9"/>
  <c r="G960" i="9"/>
  <c r="G961" i="9"/>
  <c r="G962" i="9"/>
  <c r="G963" i="9"/>
  <c r="G964" i="9"/>
  <c r="G965" i="9"/>
  <c r="G966" i="9"/>
  <c r="G967" i="9"/>
  <c r="G968" i="9"/>
  <c r="G969" i="9"/>
  <c r="G970" i="9"/>
  <c r="G971" i="9"/>
  <c r="G972" i="9"/>
  <c r="G973" i="9"/>
  <c r="G974" i="9"/>
  <c r="G975" i="9"/>
  <c r="G976" i="9"/>
  <c r="G977" i="9"/>
  <c r="G978" i="9"/>
  <c r="G979" i="9"/>
  <c r="G980" i="9"/>
  <c r="G981" i="9"/>
  <c r="G982" i="9"/>
  <c r="G983" i="9"/>
  <c r="G984" i="9"/>
  <c r="G985" i="9"/>
  <c r="G986" i="9"/>
  <c r="G987" i="9"/>
  <c r="G988" i="9"/>
  <c r="G989" i="9"/>
  <c r="G990" i="9"/>
  <c r="G991" i="9"/>
  <c r="G992" i="9"/>
  <c r="G993" i="9"/>
  <c r="G994" i="9"/>
  <c r="G995" i="9"/>
  <c r="G996" i="9"/>
  <c r="G997" i="9"/>
  <c r="G998" i="9"/>
  <c r="G999" i="9"/>
  <c r="G1000" i="9"/>
  <c r="G1001" i="9"/>
  <c r="G1002" i="9"/>
  <c r="G1003" i="9"/>
  <c r="G1004" i="9"/>
  <c r="G1005" i="9"/>
  <c r="G1006" i="9"/>
  <c r="G1007" i="9"/>
  <c r="G1008" i="9"/>
  <c r="G1009" i="9"/>
  <c r="G1010" i="9"/>
  <c r="G1011" i="9"/>
  <c r="G1012" i="9"/>
  <c r="G1013" i="9"/>
  <c r="G1014" i="9"/>
  <c r="G1015" i="9"/>
  <c r="G1016" i="9"/>
  <c r="G1017" i="9"/>
  <c r="G1018" i="9"/>
  <c r="G1019" i="9"/>
  <c r="G1020" i="9"/>
  <c r="G1021" i="9"/>
  <c r="G1022" i="9"/>
  <c r="G1023" i="9"/>
  <c r="G1024" i="9"/>
  <c r="G1025" i="9"/>
  <c r="G1026" i="9"/>
  <c r="G1027" i="9"/>
  <c r="G1028" i="9"/>
  <c r="G1029" i="9"/>
  <c r="G1030" i="9"/>
  <c r="G1031" i="9"/>
  <c r="G1032" i="9"/>
  <c r="G1033" i="9"/>
  <c r="G1034" i="9"/>
  <c r="G1035" i="9"/>
  <c r="G1036" i="9"/>
  <c r="G1037" i="9"/>
  <c r="G1038" i="9"/>
  <c r="G1039" i="9"/>
  <c r="G1040" i="9"/>
  <c r="G1041" i="9"/>
  <c r="G1042" i="9"/>
  <c r="G1043" i="9"/>
  <c r="G1044" i="9"/>
  <c r="G1045" i="9"/>
  <c r="G1046" i="9"/>
  <c r="G1047" i="9"/>
  <c r="G1048" i="9"/>
  <c r="G1049" i="9"/>
  <c r="G1050" i="9"/>
  <c r="G1051" i="9"/>
  <c r="G1052" i="9"/>
  <c r="G1053" i="9"/>
  <c r="G1054" i="9"/>
  <c r="G1055" i="9"/>
  <c r="G1056" i="9"/>
  <c r="G1057" i="9"/>
  <c r="G1058" i="9"/>
  <c r="G1059" i="9"/>
  <c r="G1060" i="9"/>
  <c r="G1061" i="9"/>
  <c r="G1062" i="9"/>
  <c r="G1063" i="9"/>
  <c r="G1064" i="9"/>
  <c r="G1065" i="9"/>
  <c r="G1066" i="9"/>
  <c r="G1067" i="9"/>
  <c r="G1068" i="9"/>
  <c r="G1069" i="9"/>
  <c r="G1070" i="9"/>
  <c r="G1071" i="9"/>
  <c r="G1072" i="9"/>
  <c r="G1073" i="9"/>
  <c r="G1074" i="9"/>
  <c r="G1075" i="9"/>
  <c r="G1076" i="9"/>
  <c r="G1077" i="9"/>
  <c r="G1078" i="9"/>
  <c r="G1079" i="9"/>
  <c r="G1080" i="9"/>
  <c r="G1081" i="9"/>
  <c r="G1082" i="9"/>
  <c r="G1083" i="9"/>
  <c r="G1084" i="9"/>
  <c r="G1085" i="9"/>
  <c r="G1086" i="9"/>
  <c r="G1087" i="9"/>
  <c r="G1088" i="9"/>
  <c r="G1089" i="9"/>
  <c r="G1090" i="9"/>
  <c r="G1091" i="9"/>
  <c r="G1092" i="9"/>
  <c r="G1093" i="9"/>
  <c r="G1094" i="9"/>
  <c r="G1095" i="9"/>
  <c r="G1096" i="9"/>
  <c r="G1097" i="9"/>
  <c r="G1098" i="9"/>
  <c r="G1099" i="9"/>
  <c r="G1100" i="9"/>
  <c r="G1101" i="9"/>
  <c r="G1102" i="9"/>
  <c r="G1103" i="9"/>
  <c r="G1104" i="9"/>
  <c r="G1105" i="9"/>
  <c r="G1106" i="9"/>
  <c r="G1107" i="9"/>
  <c r="G1108" i="9"/>
  <c r="G1109" i="9"/>
  <c r="G1110" i="9"/>
  <c r="G1111" i="9"/>
  <c r="G1112" i="9"/>
  <c r="G1113" i="9"/>
  <c r="G1114" i="9"/>
  <c r="G1115" i="9"/>
  <c r="G1116" i="9"/>
  <c r="G1117" i="9"/>
  <c r="G1118" i="9"/>
  <c r="G1119" i="9"/>
  <c r="G1120" i="9"/>
  <c r="G1121" i="9"/>
  <c r="G1122" i="9"/>
  <c r="G1123" i="9"/>
  <c r="G1124" i="9"/>
  <c r="G1125" i="9"/>
  <c r="G1126" i="9"/>
  <c r="G1127" i="9"/>
  <c r="G1128" i="9"/>
  <c r="G1129" i="9"/>
  <c r="G1130" i="9"/>
  <c r="G1131" i="9"/>
  <c r="G1132" i="9"/>
  <c r="G1133" i="9"/>
  <c r="G1134" i="9"/>
  <c r="G1135" i="9"/>
  <c r="G1136" i="9"/>
  <c r="G1137" i="9"/>
  <c r="G1138" i="9"/>
  <c r="G1139" i="9"/>
  <c r="G1140" i="9"/>
  <c r="G1141" i="9"/>
  <c r="G1142" i="9"/>
  <c r="G1143" i="9"/>
  <c r="G1144" i="9"/>
  <c r="G1145" i="9"/>
  <c r="G1146" i="9"/>
  <c r="G1147" i="9"/>
  <c r="G1148" i="9"/>
  <c r="G1149" i="9"/>
  <c r="G1150" i="9"/>
  <c r="G1151" i="9"/>
  <c r="G1152" i="9"/>
  <c r="G1153" i="9"/>
  <c r="G1154" i="9"/>
  <c r="G1155" i="9"/>
  <c r="G1156" i="9"/>
  <c r="G1157" i="9"/>
  <c r="G1158" i="9"/>
  <c r="G1159" i="9"/>
  <c r="G1160" i="9"/>
  <c r="G1161" i="9"/>
  <c r="G1162" i="9"/>
  <c r="G1163" i="9"/>
  <c r="G1164" i="9"/>
  <c r="G1165" i="9"/>
  <c r="G1166" i="9"/>
  <c r="G1167" i="9"/>
  <c r="G1168" i="9"/>
  <c r="G1169" i="9"/>
  <c r="G1170" i="9"/>
  <c r="G1171" i="9"/>
  <c r="G1172" i="9"/>
  <c r="G1173" i="9"/>
  <c r="G1174" i="9"/>
  <c r="G1175" i="9"/>
  <c r="G1176" i="9"/>
  <c r="G1177" i="9"/>
  <c r="G1178" i="9"/>
  <c r="G1179" i="9"/>
  <c r="G1180" i="9"/>
  <c r="G1181" i="9"/>
  <c r="G1182" i="9"/>
  <c r="G1183" i="9"/>
  <c r="G1184" i="9"/>
  <c r="G1185" i="9"/>
  <c r="G1186" i="9"/>
  <c r="G1187" i="9"/>
  <c r="G1188" i="9"/>
  <c r="G1189" i="9"/>
  <c r="G1190" i="9"/>
  <c r="G1191" i="9"/>
  <c r="G1192" i="9"/>
  <c r="G1193" i="9"/>
  <c r="G1194" i="9"/>
  <c r="G1195" i="9"/>
  <c r="G1196" i="9"/>
  <c r="G1197" i="9"/>
  <c r="G1198" i="9"/>
  <c r="G1199" i="9"/>
  <c r="G1200" i="9"/>
  <c r="G1201" i="9"/>
  <c r="G1202" i="9"/>
  <c r="G1203" i="9"/>
  <c r="G1204" i="9"/>
  <c r="G1205" i="9"/>
  <c r="G1206" i="9"/>
  <c r="G1207" i="9"/>
  <c r="G1208" i="9"/>
  <c r="G1209" i="9"/>
  <c r="G1210" i="9"/>
  <c r="G1211" i="9"/>
  <c r="G1212" i="9"/>
  <c r="G1213" i="9"/>
  <c r="G1214" i="9"/>
  <c r="G1215" i="9"/>
  <c r="G1216" i="9"/>
  <c r="G1217" i="9"/>
  <c r="G1218" i="9"/>
  <c r="G1219" i="9"/>
  <c r="G1220" i="9"/>
  <c r="G1221" i="9"/>
  <c r="G2" i="9"/>
  <c r="O3" i="2" l="1"/>
  <c r="O4" i="2" s="1"/>
  <c r="B11" i="5"/>
  <c r="B19" i="5"/>
  <c r="B18" i="5"/>
  <c r="B20" i="5"/>
  <c r="B21" i="5"/>
  <c r="N6" i="2"/>
  <c r="O6" i="2" s="1"/>
  <c r="B16" i="5"/>
  <c r="B10" i="5"/>
  <c r="P2" i="2"/>
  <c r="N7" i="2"/>
  <c r="O7" i="2" s="1"/>
  <c r="J3" i="2"/>
  <c r="J4" i="2"/>
  <c r="J5" i="2"/>
  <c r="J6" i="2"/>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I4" i="2"/>
  <c r="I5" i="2"/>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3" i="2"/>
  <c r="B8" i="6"/>
  <c r="B9" i="6" s="1"/>
  <c r="B10" i="6" s="1"/>
  <c r="B11" i="6" s="1"/>
  <c r="B12" i="6" s="1"/>
  <c r="B13" i="6" s="1"/>
  <c r="B14" i="6" s="1"/>
  <c r="B15" i="6" s="1"/>
  <c r="B16" i="6" s="1"/>
  <c r="B17" i="6" s="1"/>
  <c r="B18" i="6" s="1"/>
  <c r="B19" i="6" s="1"/>
  <c r="B20" i="6" s="1"/>
  <c r="B21" i="6" s="1"/>
  <c r="B22" i="6" s="1"/>
  <c r="B23" i="6" s="1"/>
  <c r="B24" i="6" s="1"/>
  <c r="B25" i="6" s="1"/>
  <c r="B26" i="6" s="1"/>
  <c r="B27" i="6" s="1"/>
  <c r="B28" i="6" s="1"/>
  <c r="B29" i="6" s="1"/>
  <c r="B30" i="6" s="1"/>
  <c r="B31" i="6" s="1"/>
  <c r="B32" i="6" s="1"/>
  <c r="B33" i="6" s="1"/>
  <c r="B34" i="6" s="1"/>
  <c r="B35" i="6" s="1"/>
  <c r="B36" i="6" s="1"/>
  <c r="B37" i="6" s="1"/>
  <c r="B38" i="6" s="1"/>
  <c r="B23" i="5" l="1"/>
  <c r="L15" i="2"/>
  <c r="K29" i="2"/>
  <c r="L40" i="2"/>
  <c r="L39" i="2"/>
  <c r="L27" i="2"/>
  <c r="L5" i="2"/>
  <c r="K14" i="2"/>
  <c r="K49" i="2"/>
  <c r="K35" i="2"/>
  <c r="K24" i="2"/>
  <c r="K12" i="2"/>
  <c r="L47" i="2"/>
  <c r="L11" i="2"/>
  <c r="K21" i="2"/>
  <c r="L43" i="2"/>
  <c r="L19" i="2"/>
  <c r="L32" i="2"/>
  <c r="L31" i="2"/>
  <c r="K27" i="2"/>
  <c r="L10" i="2"/>
  <c r="K19" i="2"/>
  <c r="K5" i="2"/>
  <c r="K46" i="2"/>
  <c r="K7" i="2"/>
  <c r="K34" i="2"/>
  <c r="L42" i="2"/>
  <c r="L45" i="2"/>
  <c r="L6" i="2"/>
  <c r="K50" i="2"/>
  <c r="K45" i="2"/>
  <c r="L17" i="2"/>
  <c r="K36" i="2"/>
  <c r="K26" i="2"/>
  <c r="K33" i="2"/>
  <c r="K25" i="2"/>
  <c r="K47" i="2"/>
  <c r="L33" i="2"/>
  <c r="L20" i="2"/>
  <c r="K15" i="2"/>
  <c r="K42" i="2"/>
  <c r="L28" i="2"/>
  <c r="K41" i="2"/>
  <c r="K13" i="2"/>
  <c r="K23" i="2"/>
  <c r="L21" i="2"/>
  <c r="L8" i="2"/>
  <c r="L50" i="2"/>
  <c r="K30" i="2"/>
  <c r="L16" i="2"/>
  <c r="K40" i="2"/>
  <c r="L48" i="2"/>
  <c r="K11" i="2"/>
  <c r="L9" i="2"/>
  <c r="K44" i="2"/>
  <c r="L14" i="2"/>
  <c r="K18" i="2"/>
  <c r="L4" i="2"/>
  <c r="K39" i="2"/>
  <c r="L36" i="2"/>
  <c r="L46" i="2"/>
  <c r="L26" i="2"/>
  <c r="K32" i="2"/>
  <c r="L25" i="2"/>
  <c r="K6" i="2"/>
  <c r="K28" i="2"/>
  <c r="K38" i="2"/>
  <c r="L12" i="2"/>
  <c r="L34" i="2"/>
  <c r="L37" i="2"/>
  <c r="K20" i="2"/>
  <c r="K43" i="2"/>
  <c r="L41" i="2"/>
  <c r="K16" i="2"/>
  <c r="K37" i="2"/>
  <c r="L38" i="2"/>
  <c r="K48" i="2"/>
  <c r="L22" i="2"/>
  <c r="L24" i="2"/>
  <c r="K8" i="2"/>
  <c r="K31" i="2"/>
  <c r="L29" i="2"/>
  <c r="K4" i="2"/>
  <c r="L49" i="2"/>
  <c r="L35" i="2"/>
  <c r="K22" i="2"/>
  <c r="K9" i="2"/>
  <c r="L7" i="2"/>
  <c r="L30" i="2"/>
  <c r="K17" i="2"/>
  <c r="L3" i="2"/>
  <c r="L13" i="2"/>
  <c r="L23" i="2"/>
  <c r="K10" i="2"/>
  <c r="L44" i="2"/>
  <c r="K3" i="2"/>
  <c r="L18" i="2"/>
  <c r="B24" i="5"/>
  <c r="B25" i="5" l="1"/>
  <c r="O8" i="2"/>
  <c r="B12" i="5" l="1"/>
  <c r="D1" i="5" s="1"/>
  <c r="B13"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Hau, Chuck</author>
  </authors>
  <commentList>
    <comment ref="A3" authorId="0" shapeId="0" xr:uid="{03575E97-BD4C-4186-88C1-984411D095D8}">
      <text>
        <r>
          <rPr>
            <sz val="9"/>
            <color indexed="81"/>
            <rFont val="Tahoma"/>
            <family val="2"/>
          </rPr>
          <t xml:space="preserve">For residential EV chargers we use a fixed EV profile to determine the counterfactual when calculating the performance and payment for the flexibility services.
A full table can be found on the UK Power Networks Flexibility Tender Hub under Baseline Data.
The calculator will update and scale the baseline accordingly. In short the more aggregatored chargers in a portfolio the more flexibility the portfolio can offer.
The chart "EV Portfolio Baseline" will show the window and the assumed consumption. The baseline profile will vary if its for LV or HV and will update based on the product selected.
</t>
        </r>
      </text>
    </comment>
    <comment ref="A4" authorId="0" shapeId="0" xr:uid="{35740D6A-821B-4FEC-91E4-6BFBDB0616F5}">
      <text>
        <r>
          <rPr>
            <sz val="9"/>
            <color indexed="81"/>
            <rFont val="Tahoma"/>
            <family val="2"/>
          </rPr>
          <t>The number of EV chargers for a single portfolio in a single constraint zone.
Residential EV chargers are aggregated in order to collectively provide sufficient flexibility. Provided they are within the same constraint zone they can be used in a portfolio.
The minimum requirement is 10kW able to be sustained for a minimum of 30 minutes.</t>
        </r>
      </text>
    </comment>
    <comment ref="A7" authorId="0" shapeId="0" xr:uid="{E5C00688-3718-424A-A69E-860713450E6A}">
      <text>
        <r>
          <rPr>
            <sz val="9"/>
            <color indexed="81"/>
            <rFont val="Tahoma"/>
            <family val="2"/>
          </rPr>
          <t xml:space="preserve">Tender Round 13 is procuring for two product types for demand constrainsts:
Scheduled Availability and Operational Utilisation (SAOU)
Long-term Scheduled Utilisation (LTSU).
LTSU will also be available for LV sites.
For more details on product specification please refer to the participation guidance found in the UK Power Networks Tender Hub.
</t>
        </r>
        <r>
          <rPr>
            <b/>
            <sz val="9"/>
            <color indexed="81"/>
            <rFont val="Tahoma"/>
            <family val="2"/>
          </rPr>
          <t>SAOU_Demand</t>
        </r>
        <r>
          <rPr>
            <sz val="9"/>
            <color indexed="81"/>
            <rFont val="Tahoma"/>
            <family val="2"/>
          </rPr>
          <t xml:space="preserve">
Scheduled Availability &amp; Operational Utilisation. Both low voltage (LV) and high voltage (HV) are welcome to participate.
</t>
        </r>
        <r>
          <rPr>
            <b/>
            <sz val="9"/>
            <color indexed="81"/>
            <rFont val="Tahoma"/>
            <family val="2"/>
          </rPr>
          <t>LTSU_Demand</t>
        </r>
        <r>
          <rPr>
            <sz val="9"/>
            <color indexed="81"/>
            <rFont val="Tahoma"/>
            <family val="2"/>
          </rPr>
          <t xml:space="preserve">
Long-term Scheduled Utilisation. Both low voltage (LV) and high voltage (HV) are welcome to participate.
</t>
        </r>
        <r>
          <rPr>
            <b/>
            <sz val="9"/>
            <color indexed="81"/>
            <rFont val="Tahoma"/>
            <family val="2"/>
          </rPr>
          <t>LTSU_LV_Demand</t>
        </r>
        <r>
          <rPr>
            <sz val="9"/>
            <color indexed="81"/>
            <rFont val="Tahoma"/>
            <family val="2"/>
          </rPr>
          <t xml:space="preserve">
Long-term Scheduled Utilisation. Only low voltage (LV) assets can participate.</t>
        </r>
      </text>
    </comment>
    <comment ref="A8" authorId="0" shapeId="0" xr:uid="{85093F67-AA82-4366-BB7E-B9891B9D0D19}">
      <text>
        <r>
          <rPr>
            <sz val="9"/>
            <color indexed="81"/>
            <rFont val="Tahoma"/>
            <family val="2"/>
          </rPr>
          <t>Zones refer to the areas where demand constrainsts are being procured for.
For a full list of zones and prices, please refer to the competition data found in the UK Power Networks Tender Hub.
The competition data also includes a postcode check to help provide a guide to where assets could participate in.</t>
        </r>
      </text>
    </comment>
    <comment ref="A9" authorId="0" shapeId="0" xr:uid="{0DEE50E0-A416-4383-B063-63F83C03ED46}">
      <text>
        <r>
          <rPr>
            <sz val="9"/>
            <color indexed="81"/>
            <rFont val="Tahoma"/>
            <family val="2"/>
          </rPr>
          <t>Tender Round 13 is procuring long-term flexibility from Summer 2026 to Winter 27/28.
Note that Winter 27/28 refers to the end of 2027 and the start of 2028. Respectively for Winter 26/27 too.
Note all zones have the same seasonality. Please see selection for what's available.</t>
        </r>
      </text>
    </comment>
    <comment ref="B12" authorId="0" shapeId="0" xr:uid="{ED5B12C2-232D-4B78-A2B3-3A782D84BC1A}">
      <text>
        <r>
          <rPr>
            <sz val="9"/>
            <color indexed="81"/>
            <rFont val="Tahoma"/>
            <charset val="1"/>
          </rPr>
          <t>If demand turn down, the max capacity is the max value between the time window.
If demand turn up (which it can't be for this tender) it would be baseline peak during window minus 7kW x No. Chargers.</t>
        </r>
      </text>
    </comment>
    <comment ref="A17" authorId="0" shapeId="0" xr:uid="{5B940731-4900-4ABF-B6AB-6D72F35C24F8}">
      <text>
        <r>
          <rPr>
            <sz val="9"/>
            <color indexed="81"/>
            <rFont val="Tahoma"/>
            <charset val="1"/>
          </rPr>
          <t>Contracted MW for this calculator is the amount you would be willing to provide/sell.
Contracted MW cannot exceed the Max Flexibility Capacity (cell B12) or Max Requirement (cell B11).
When re-selecting product, zone, season or no. of chargers, please re-enter contracted MW to ensure it remains below the max flexible capacity/max requirment MW.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<sst xmlns="http://schemas.openxmlformats.org/spreadsheetml/2006/main" count="14386" uniqueCount="450">
  <si>
    <t>Baseline Type</t>
  </si>
  <si>
    <t>High Level Summary</t>
  </si>
  <si>
    <t>Fixed Reference</t>
  </si>
  <si>
    <t>Static daily profile based on normal energy behaviour for that asset class.</t>
  </si>
  <si>
    <t>Nominated</t>
  </si>
  <si>
    <t>Proposed estimated/ expected energy consumption.</t>
  </si>
  <si>
    <t>Recent History</t>
  </si>
  <si>
    <t>The average usage from 10 relevant historical days.</t>
  </si>
  <si>
    <t>Zero</t>
  </si>
  <si>
    <t>Baseline set to zero.</t>
  </si>
  <si>
    <t>% Delivered</t>
  </si>
  <si>
    <t>Performance Factor</t>
  </si>
  <si>
    <t>Asset Type</t>
  </si>
  <si>
    <t>Residential EV Chargers</t>
  </si>
  <si>
    <t>Helpful Resources</t>
  </si>
  <si>
    <t>Baseline Type:</t>
  </si>
  <si>
    <t>Fixed - EV profile</t>
  </si>
  <si>
    <t>Tender Hub</t>
  </si>
  <si>
    <t>No. Chargers</t>
  </si>
  <si>
    <t>Participation Guidance</t>
  </si>
  <si>
    <t>Competition Data TR13</t>
  </si>
  <si>
    <t>Baseline Data</t>
  </si>
  <si>
    <t>Product:</t>
  </si>
  <si>
    <t>SAOU_Demand</t>
  </si>
  <si>
    <t>Zone:</t>
  </si>
  <si>
    <t>Chelmsford East Local</t>
  </si>
  <si>
    <t>Season</t>
  </si>
  <si>
    <t>Summer 2027</t>
  </si>
  <si>
    <t>Window</t>
  </si>
  <si>
    <t>Max Requirement (MW)</t>
  </si>
  <si>
    <t>Max Flexible Capacity (MW)</t>
  </si>
  <si>
    <t>Max Flexible Capacity (kW)</t>
  </si>
  <si>
    <t>Direction:</t>
  </si>
  <si>
    <t>Demand Turn Down</t>
  </si>
  <si>
    <t>Voltage:</t>
  </si>
  <si>
    <t>Contracted MW</t>
  </si>
  <si>
    <t>Max Availability Hours</t>
  </si>
  <si>
    <t>#Hours Dispatched</t>
  </si>
  <si>
    <t>Availability Fee</t>
  </si>
  <si>
    <t>Utilisation Fee</t>
  </si>
  <si>
    <t>Max Availability Revenue</t>
  </si>
  <si>
    <t>Max Utilisation Revenue</t>
  </si>
  <si>
    <t>Total</t>
  </si>
  <si>
    <t>The above total is based on 100% performance.</t>
  </si>
  <si>
    <t>Dispatch time and frequency may vary.</t>
  </si>
  <si>
    <t>Based on a full season.</t>
  </si>
  <si>
    <t>#Zones</t>
  </si>
  <si>
    <t>LTSU_Demand</t>
  </si>
  <si>
    <t>LTSU_LV_Demand</t>
  </si>
  <si>
    <t>Aldreth</t>
  </si>
  <si>
    <t>20-22 THE GREEN</t>
  </si>
  <si>
    <t>Bow</t>
  </si>
  <si>
    <t>35 LINDEN RD</t>
  </si>
  <si>
    <t>Bury St</t>
  </si>
  <si>
    <t>ABBEY RD</t>
  </si>
  <si>
    <t>Chatteris</t>
  </si>
  <si>
    <t>ALDER CRES</t>
  </si>
  <si>
    <t>ALFRED ROAD</t>
  </si>
  <si>
    <t>Coxford</t>
  </si>
  <si>
    <t>ANGLIAN COMPRESSORS</t>
  </si>
  <si>
    <t>Glaucus Street</t>
  </si>
  <si>
    <t>APEX BUSINESS CENTRE</t>
  </si>
  <si>
    <t>Halstead</t>
  </si>
  <si>
    <t>ARUNDEL DR</t>
  </si>
  <si>
    <t>Hendon Way</t>
  </si>
  <si>
    <t>ASHBURTON ESTATE</t>
  </si>
  <si>
    <t>Lithos Road</t>
  </si>
  <si>
    <t>ASHENDEN RD</t>
  </si>
  <si>
    <t>March Primary</t>
  </si>
  <si>
    <t>AUGUSTA GARDENS</t>
  </si>
  <si>
    <t>Merton</t>
  </si>
  <si>
    <t>AUSTIN FIELDS</t>
  </si>
  <si>
    <t>Sevington Total</t>
  </si>
  <si>
    <t>BARB 47-48 BEN JOHNSON E</t>
  </si>
  <si>
    <t>Sewell Road</t>
  </si>
  <si>
    <t>BARRY RD HALLIWELL CT</t>
  </si>
  <si>
    <t>St Anthony St</t>
  </si>
  <si>
    <t>BARTON HOUSE (RISK SITE C)</t>
  </si>
  <si>
    <t>Stody</t>
  </si>
  <si>
    <t>BATTERSBY RD</t>
  </si>
  <si>
    <t>Tenterden</t>
  </si>
  <si>
    <t>BEAUMONT EST</t>
  </si>
  <si>
    <t>West Horndon</t>
  </si>
  <si>
    <t>BEAUMONT PASS BOLEYN RD</t>
  </si>
  <si>
    <t>Willesden Grid</t>
  </si>
  <si>
    <t>BEDFORD RD</t>
  </si>
  <si>
    <t>BERKELEY AV</t>
  </si>
  <si>
    <t>BILTON RD</t>
  </si>
  <si>
    <t>BISHOPS TERR</t>
  </si>
  <si>
    <t>BLISSETT ST</t>
  </si>
  <si>
    <t>BONHAM RD</t>
  </si>
  <si>
    <t>BRADFIELD PL</t>
  </si>
  <si>
    <t>BRENTHOUSE RD</t>
  </si>
  <si>
    <t>BRITTENDEN CLOSE</t>
  </si>
  <si>
    <t>BROADMEAD ROAD</t>
  </si>
  <si>
    <t>BROADOAK AV</t>
  </si>
  <si>
    <t>BROCKLEY GR S/O 84</t>
  </si>
  <si>
    <t>BRONTE CL 23</t>
  </si>
  <si>
    <t>BROOMHALL RD</t>
  </si>
  <si>
    <t>BROWNFIELDS NO 2</t>
  </si>
  <si>
    <t>BUTE COURT</t>
  </si>
  <si>
    <t>BUTLERS PLACE</t>
  </si>
  <si>
    <t>CAMAC ROAD</t>
  </si>
  <si>
    <t>CANNON LN 194</t>
  </si>
  <si>
    <t>CAREY RD</t>
  </si>
  <si>
    <t>CARNARVON RD COLLEGE PT</t>
  </si>
  <si>
    <t>CASTLE HILL</t>
  </si>
  <si>
    <t>CASTLE PK</t>
  </si>
  <si>
    <t>CASTLECOMBE RD S/O 66</t>
  </si>
  <si>
    <t>CAWBECK ROAD</t>
  </si>
  <si>
    <t>CENTRAL COURT</t>
  </si>
  <si>
    <t>CEPHAS ST  PEMELL HSE</t>
  </si>
  <si>
    <t>CHADWELL AVE WILNETT CT</t>
  </si>
  <si>
    <t>CHARLTON PK LANE LIDO</t>
  </si>
  <si>
    <t>CHARTON CLOSE</t>
  </si>
  <si>
    <t>CHARTWELL BUSINESS PK</t>
  </si>
  <si>
    <t>CHESTNUT WAY</t>
  </si>
  <si>
    <t>CHRISTCHURCH STREET</t>
  </si>
  <si>
    <t>CHURCH LANE</t>
  </si>
  <si>
    <t>CHURCH LN</t>
  </si>
  <si>
    <t>CHURCH RISE</t>
  </si>
  <si>
    <t>CLITTERHOUSE RD</t>
  </si>
  <si>
    <t>COLBERG PLACE</t>
  </si>
  <si>
    <t>COLDHARBOUR ROAD</t>
  </si>
  <si>
    <t>COLTHORPE RD</t>
  </si>
  <si>
    <t>COMMERCIAL HYDRAULICS</t>
  </si>
  <si>
    <t>COMMON LN</t>
  </si>
  <si>
    <t>CORNTHWAITE RD</t>
  </si>
  <si>
    <t>CREELAND GR</t>
  </si>
  <si>
    <t>CRISP ROAD</t>
  </si>
  <si>
    <t>CROOKED BILLET</t>
  </si>
  <si>
    <t>CROWNFIELD RD</t>
  </si>
  <si>
    <t>DE BEAUVOIR RD DE BEAUVOIR CTRL</t>
  </si>
  <si>
    <t>DENBY GRANGE</t>
  </si>
  <si>
    <t>DEPWADE COURT</t>
  </si>
  <si>
    <t>DEVON RD SOUTHCOTT HSE</t>
  </si>
  <si>
    <t>DEVONPORT GDNS 28</t>
  </si>
  <si>
    <t>DOWNE</t>
  </si>
  <si>
    <t>DOWNER RD NORTH</t>
  </si>
  <si>
    <t>DOWNMERE</t>
  </si>
  <si>
    <t>DOWNTON AVE 32-36</t>
  </si>
  <si>
    <t>E E B DEPOT</t>
  </si>
  <si>
    <t>EAST</t>
  </si>
  <si>
    <t>EASTDENE DR</t>
  </si>
  <si>
    <t>EASTERN AVE 567</t>
  </si>
  <si>
    <t>EATON HILL</t>
  </si>
  <si>
    <t>EDGEHILL ROAD</t>
  </si>
  <si>
    <t>ELDON PARK</t>
  </si>
  <si>
    <t>ELEANOR AVENUE</t>
  </si>
  <si>
    <t>ELM GROVE PARADE</t>
  </si>
  <si>
    <t>EMPIRE HOUSE</t>
  </si>
  <si>
    <t>ENTERPRISE 2000</t>
  </si>
  <si>
    <t>FAIRFIELD EST</t>
  </si>
  <si>
    <t>FAIRFIELD RD</t>
  </si>
  <si>
    <t>FANN ST</t>
  </si>
  <si>
    <t>FARLEIGH AVENUE</t>
  </si>
  <si>
    <t>FERNDALE ST MERCHANTS CT</t>
  </si>
  <si>
    <t>FERRO RD</t>
  </si>
  <si>
    <t>FORD RD WEST</t>
  </si>
  <si>
    <t>FREELAND AVENUE (RISK SITE B)</t>
  </si>
  <si>
    <t>FRESTON PK</t>
  </si>
  <si>
    <t>GAINSBOROUGH DR</t>
  </si>
  <si>
    <t>GARRISON</t>
  </si>
  <si>
    <t>GAYSHAM AVE R/O 3</t>
  </si>
  <si>
    <t>GENERAL GORDON (RISK SITE B)</t>
  </si>
  <si>
    <t>GIBBS CL</t>
  </si>
  <si>
    <t>GLENCOE AVE 16</t>
  </si>
  <si>
    <t>GLENTHORNE GARDENS</t>
  </si>
  <si>
    <t>GLYN RD 164</t>
  </si>
  <si>
    <t>GOOSELEY LANE</t>
  </si>
  <si>
    <t>GOWERS</t>
  </si>
  <si>
    <t>GRANT ROAD (RISK SITE B)</t>
  </si>
  <si>
    <t>GRUMMANT RD R/O CRANE HSE</t>
  </si>
  <si>
    <t>GUANOCK TERRACE</t>
  </si>
  <si>
    <t>HAMLIN INDUSTRIAL UNITS</t>
  </si>
  <si>
    <t>HAMPTON HARGATE VILL</t>
  </si>
  <si>
    <t>HANOVER PLACE</t>
  </si>
  <si>
    <t>HARMILL</t>
  </si>
  <si>
    <t>HARROW RD BARKING</t>
  </si>
  <si>
    <t>HASELBURY RD</t>
  </si>
  <si>
    <t>HASKARD RD</t>
  </si>
  <si>
    <t>HATFIELD ROAD</t>
  </si>
  <si>
    <t>HAVANT HOMES</t>
  </si>
  <si>
    <t>HEATH ST QUEEN MARYS</t>
  </si>
  <si>
    <t>HELEN CL</t>
  </si>
  <si>
    <t>HERCULES RD COLWYN HSE</t>
  </si>
  <si>
    <t>HIGH STREET</t>
  </si>
  <si>
    <t>HIGHFIELD ROAD</t>
  </si>
  <si>
    <t>HILLCOTE AVENUE</t>
  </si>
  <si>
    <t>HILLSIDE EST</t>
  </si>
  <si>
    <t>HOLLY HILL RD</t>
  </si>
  <si>
    <t>HOSKINS CL BECK PRIM SCH</t>
  </si>
  <si>
    <t>HYDE PK AV</t>
  </si>
  <si>
    <t>J WILSON IND THANET WAY</t>
  </si>
  <si>
    <t>JAMES ST</t>
  </si>
  <si>
    <t>JEFFS ROAD</t>
  </si>
  <si>
    <t>KEMPSON WAY</t>
  </si>
  <si>
    <t>KENT RD</t>
  </si>
  <si>
    <t>KILSMORE</t>
  </si>
  <si>
    <t>KIMPTON LN</t>
  </si>
  <si>
    <t>KINGS BARN LANE WEST</t>
  </si>
  <si>
    <t>KINGS WAY NORTH</t>
  </si>
  <si>
    <t>KYNASTON AVENUE</t>
  </si>
  <si>
    <t>LAMDIN RD</t>
  </si>
  <si>
    <t>LANGDON RD R/O 45</t>
  </si>
  <si>
    <t>LANGTON WAY LBG DEPOT</t>
  </si>
  <si>
    <t>LANRICK RD HOWARDS</t>
  </si>
  <si>
    <t>LARBERT RD</t>
  </si>
  <si>
    <t>LICHFIELD RD</t>
  </si>
  <si>
    <t>LOCAL</t>
  </si>
  <si>
    <t>LOCKHURST ST</t>
  </si>
  <si>
    <t>LONG RD</t>
  </si>
  <si>
    <t>LONGBRIDGE RD 569-599</t>
  </si>
  <si>
    <t>LORD NELSON</t>
  </si>
  <si>
    <t>LORNE RD</t>
  </si>
  <si>
    <t>LOWER GUILDFORD ROAD</t>
  </si>
  <si>
    <t>LYNN RD OPP 48</t>
  </si>
  <si>
    <t>LYON PK AV</t>
  </si>
  <si>
    <t>MAIDSTONE ROAD</t>
  </si>
  <si>
    <t>MANOR RD</t>
  </si>
  <si>
    <t>MANOR ROAD</t>
  </si>
  <si>
    <t>MARKET PAVEMENT</t>
  </si>
  <si>
    <t>MARLBOROUGH LA</t>
  </si>
  <si>
    <t>MARLBOROUGH RD ERKENWALD</t>
  </si>
  <si>
    <t>MAYBURY RD R/O 50</t>
  </si>
  <si>
    <t>MAYORS WK</t>
  </si>
  <si>
    <t>MEADOWVIEW RD S/O 2</t>
  </si>
  <si>
    <t>MERCERS RD 41</t>
  </si>
  <si>
    <t>MIDAS CENTRE</t>
  </si>
  <si>
    <t>MILK ST</t>
  </si>
  <si>
    <t>MILL LN</t>
  </si>
  <si>
    <t>MILL ROAD</t>
  </si>
  <si>
    <t>MILLAIS RD ADJ 143</t>
  </si>
  <si>
    <t>MILNER RD WEST</t>
  </si>
  <si>
    <t>MIXERS EST WALCOTT</t>
  </si>
  <si>
    <t>MONKS CL</t>
  </si>
  <si>
    <t>MOOR PATH</t>
  </si>
  <si>
    <t>MORDON RD ADJ 2</t>
  </si>
  <si>
    <t>MOUNDFIELD RD</t>
  </si>
  <si>
    <t>MOUNT FARM</t>
  </si>
  <si>
    <t>MURDOCK RD</t>
  </si>
  <si>
    <t>MYDDLETON RD</t>
  </si>
  <si>
    <t>NACTON RD</t>
  </si>
  <si>
    <t>NARFORD RD</t>
  </si>
  <si>
    <t>NATHAN WAY DAIRY PRODUCT</t>
  </si>
  <si>
    <t>NECTON MANAGEMENT</t>
  </si>
  <si>
    <t>NEWARK ST  LONDON HOSP DENTAL NO2</t>
  </si>
  <si>
    <t>NEWBURY RD R/O 24</t>
  </si>
  <si>
    <t>NICHOLAS RD</t>
  </si>
  <si>
    <t>NIGHTINGALE CL</t>
  </si>
  <si>
    <t>NIGHTINGALE PIECE</t>
  </si>
  <si>
    <t>NORMAN WAY INDUST PK</t>
  </si>
  <si>
    <t>NORTH</t>
  </si>
  <si>
    <t>NORTH LOOE</t>
  </si>
  <si>
    <t>NORTHWOLD RD ESTATE</t>
  </si>
  <si>
    <t>NORWICH RD</t>
  </si>
  <si>
    <t>NURSERIES</t>
  </si>
  <si>
    <t>NUTFIELD GDNS ADJ 38</t>
  </si>
  <si>
    <t>OAK AVE</t>
  </si>
  <si>
    <t>OAKFIELD RD</t>
  </si>
  <si>
    <t>OCKENDEN LANE</t>
  </si>
  <si>
    <t>OLD VICARAGE</t>
  </si>
  <si>
    <t>ORLEANS ROAD</t>
  </si>
  <si>
    <t>OSBOURNE SQUARE</t>
  </si>
  <si>
    <t>PARCHMORE ROAD</t>
  </si>
  <si>
    <t>PARK CRES</t>
  </si>
  <si>
    <t>PARKTHORNE DR</t>
  </si>
  <si>
    <t>PEMBROKE RD E17</t>
  </si>
  <si>
    <t>PENDENNIS RD</t>
  </si>
  <si>
    <t>PENRITH ROAD</t>
  </si>
  <si>
    <t>PHIPPS BRIDGE ROAD 273</t>
  </si>
  <si>
    <t>PINE GDNS</t>
  </si>
  <si>
    <t>PIT RD</t>
  </si>
  <si>
    <t>PLUMSTEAD RD EST</t>
  </si>
  <si>
    <t>POLLARDS HILL NORTH</t>
  </si>
  <si>
    <t>POMEROY ST</t>
  </si>
  <si>
    <t>POPLARS RD</t>
  </si>
  <si>
    <t>PORTWAY</t>
  </si>
  <si>
    <t>PRINCE REGENT LN 221A</t>
  </si>
  <si>
    <t>PRIORY ROAD</t>
  </si>
  <si>
    <t>QUANTOCK RD</t>
  </si>
  <si>
    <t>QUEENS PARK SCHOOLS</t>
  </si>
  <si>
    <t>QUEENS ROAD WALLINGTON</t>
  </si>
  <si>
    <t>QUEENSFIELD</t>
  </si>
  <si>
    <t>R/O 66 OUTRAM ROAD</t>
  </si>
  <si>
    <t>RAGLAN RD MANTEL METAL</t>
  </si>
  <si>
    <t>RAILTON RD ADJ 2</t>
  </si>
  <si>
    <t>REAR OF 46 MAPLE ROAD</t>
  </si>
  <si>
    <t>REGINA ROAD (RISK SITE B)</t>
  </si>
  <si>
    <t>RICKMAN HILL</t>
  </si>
  <si>
    <t>ROMFORD RD 165</t>
  </si>
  <si>
    <t>ROMFORD RD 540</t>
  </si>
  <si>
    <t>ROPE WALK</t>
  </si>
  <si>
    <t>ROSEDALE WAY</t>
  </si>
  <si>
    <t>ROWLANDS RD</t>
  </si>
  <si>
    <t>ROYAL CIRCUS</t>
  </si>
  <si>
    <t>RUGBY RD PORTERS LODGE</t>
  </si>
  <si>
    <t>RYFIELD ROAD</t>
  </si>
  <si>
    <t>S P D</t>
  </si>
  <si>
    <t>SALISBURY FOLLY</t>
  </si>
  <si>
    <t>SANDCLIFFE RD</t>
  </si>
  <si>
    <t>SANDY LANE DEPOT</t>
  </si>
  <si>
    <t>SCHOOL</t>
  </si>
  <si>
    <t>SEAX COURT</t>
  </si>
  <si>
    <t>SELBOURNE ROAD (RISK SITE B)</t>
  </si>
  <si>
    <t>SELHURST WELL</t>
  </si>
  <si>
    <t>SEYMOUR AVE 137</t>
  </si>
  <si>
    <t>SHARDELOES RD R/O YEW HSE</t>
  </si>
  <si>
    <t>SHELBOURNE RD</t>
  </si>
  <si>
    <t>SHERIDAN RD</t>
  </si>
  <si>
    <t>SHORTLANDS 3</t>
  </si>
  <si>
    <t>SILLWOOD STREET CAVENDISH HOUSE</t>
  </si>
  <si>
    <t>SOLLERSHOTT GRN</t>
  </si>
  <si>
    <t>SOUTH</t>
  </si>
  <si>
    <t>SPINNEY GDNS</t>
  </si>
  <si>
    <t>ST ANDREWS WAY SUTHERLAND</t>
  </si>
  <si>
    <t>ST AUGUSTINES AVE</t>
  </si>
  <si>
    <t>ST MARGARETS AV</t>
  </si>
  <si>
    <t>ST PAULS RD</t>
  </si>
  <si>
    <t>STAINES RD R/O 73</t>
  </si>
  <si>
    <t>STANDEN AV</t>
  </si>
  <si>
    <t>STANHOPE GDNS 71</t>
  </si>
  <si>
    <t>STANTON ROAD</t>
  </si>
  <si>
    <t>STERRY RD</t>
  </si>
  <si>
    <t>STONEY LANE</t>
  </si>
  <si>
    <t>STONEYFIELD COMMON</t>
  </si>
  <si>
    <t>STOREYS WAY LOCAL</t>
  </si>
  <si>
    <t>STRAWBERRY VALE</t>
  </si>
  <si>
    <t>STUART RD</t>
  </si>
  <si>
    <t>STURROCK WAY</t>
  </si>
  <si>
    <t>SUN LANE</t>
  </si>
  <si>
    <t>SWANSCOMBE STREET</t>
  </si>
  <si>
    <t>SYDNEY ROAD</t>
  </si>
  <si>
    <t>TALBOT RD</t>
  </si>
  <si>
    <t>TANFIELD AVE</t>
  </si>
  <si>
    <t>TENDRING AVE OPP NO35</t>
  </si>
  <si>
    <t>THE BARN</t>
  </si>
  <si>
    <t>THE DENE ADJ 56</t>
  </si>
  <si>
    <t>THE DRIVE  58</t>
  </si>
  <si>
    <t>THE SALTINGS</t>
  </si>
  <si>
    <t>THOMPSON ROAD</t>
  </si>
  <si>
    <t>THORNTON RD FLATS</t>
  </si>
  <si>
    <t>THOROLD RD R/O 227</t>
  </si>
  <si>
    <t>TITIAN ROAD</t>
  </si>
  <si>
    <t>TOWER AV</t>
  </si>
  <si>
    <t>TOWERS VIEW</t>
  </si>
  <si>
    <t>TOWERS VIEW EAST</t>
  </si>
  <si>
    <t>TREBOVIR RD 1-3</t>
  </si>
  <si>
    <t>TUBEWAYS</t>
  </si>
  <si>
    <t>TWYFORD RD ADJ 31</t>
  </si>
  <si>
    <t>UNITED DAIRIES</t>
  </si>
  <si>
    <t>UPPER CLAPTON RD 37-39</t>
  </si>
  <si>
    <t>UPPER HOLLOWAY STATION</t>
  </si>
  <si>
    <t>UPPER WICKHAM LANE R/O 98</t>
  </si>
  <si>
    <t>UPTON LANE WATNEYS</t>
  </si>
  <si>
    <t>VALMAR RD SCHOOL</t>
  </si>
  <si>
    <t>VILLAGE</t>
  </si>
  <si>
    <t>VILLIERS AVENUE</t>
  </si>
  <si>
    <t>WALCOTT EAST</t>
  </si>
  <si>
    <t>WALTON ROAD (CHURCH FARM SCHOOL)</t>
  </si>
  <si>
    <t>WARHAM ROAD</t>
  </si>
  <si>
    <t>WARNDON ST</t>
  </si>
  <si>
    <t>WATER LN</t>
  </si>
  <si>
    <t>WELLESLEY RD</t>
  </si>
  <si>
    <t>WELTEC</t>
  </si>
  <si>
    <t>WESTDENE DR</t>
  </si>
  <si>
    <t>WESTGATE ROAD</t>
  </si>
  <si>
    <t>WHITECROSS ST GOLDEN LN SCH</t>
  </si>
  <si>
    <t>WHITEHALL ROAD</t>
  </si>
  <si>
    <t>WHITEHAWK SCHOOL</t>
  </si>
  <si>
    <t>WHITEHORSE LANE BARENTS HSE</t>
  </si>
  <si>
    <t>WHITINGS OAKS LANE</t>
  </si>
  <si>
    <t>WICKHAM COURT</t>
  </si>
  <si>
    <t>WINDSOR RD 1</t>
  </si>
  <si>
    <t>WINIFRED RD</t>
  </si>
  <si>
    <t>WOLSEY DRIVE</t>
  </si>
  <si>
    <t>WOODBURY RD GIRLS SCH</t>
  </si>
  <si>
    <t>WOODLANDS</t>
  </si>
  <si>
    <t>WOODSIDE RD</t>
  </si>
  <si>
    <t>WOODVILLE GDNS 2</t>
  </si>
  <si>
    <t>WREN RD</t>
  </si>
  <si>
    <t>WRYTHE LANE IND SITE</t>
  </si>
  <si>
    <t>YARMOUTH RD</t>
  </si>
  <si>
    <t>Competition Pot</t>
  </si>
  <si>
    <t>Flexibility Zone</t>
  </si>
  <si>
    <t>Flexibility Product</t>
  </si>
  <si>
    <t>DNO</t>
  </si>
  <si>
    <t>Maximum Connection Voltage (kV)</t>
  </si>
  <si>
    <t>Delivery Season</t>
  </si>
  <si>
    <t>Concat Key</t>
  </si>
  <si>
    <t>Total MW Requirement</t>
  </si>
  <si>
    <t>Service Start Date</t>
  </si>
  <si>
    <t>Service End Date</t>
  </si>
  <si>
    <t>Service Days</t>
  </si>
  <si>
    <t>Window Period</t>
  </si>
  <si>
    <t>Window Start</t>
  </si>
  <si>
    <t>Window End</t>
  </si>
  <si>
    <t>Service Window</t>
  </si>
  <si>
    <t>Hours of availability</t>
  </si>
  <si>
    <t>Hours of utilisation</t>
  </si>
  <si>
    <t>Availability fee - lower range (£/MW/h)</t>
  </si>
  <si>
    <t>Availability fee - higher range (£/MW/h)</t>
  </si>
  <si>
    <t>Utilisation fee - lower range (£/MWh)</t>
  </si>
  <si>
    <t>Utilisation fee - higher range (£/MWh)</t>
  </si>
  <si>
    <t>Concat for List</t>
  </si>
  <si>
    <t>HV Demand</t>
  </si>
  <si>
    <t>EPN</t>
  </si>
  <si>
    <t>Winter 2026/27</t>
  </si>
  <si>
    <t>Winter</t>
  </si>
  <si>
    <t>Weekdays</t>
  </si>
  <si>
    <t>Winter 2027/28</t>
  </si>
  <si>
    <t>Summer 2026</t>
  </si>
  <si>
    <t>Summer</t>
  </si>
  <si>
    <t>LPN</t>
  </si>
  <si>
    <t>SPN</t>
  </si>
  <si>
    <t>N/A</t>
  </si>
  <si>
    <t>LV Demand</t>
  </si>
  <si>
    <t>Demand</t>
  </si>
  <si>
    <t>Scheduled Availability &amp; Operational Utilisation</t>
  </si>
  <si>
    <t>Hours of availability required</t>
  </si>
  <si>
    <t>Indicative hours of utilisation*</t>
  </si>
  <si>
    <t>Availability fee - lower range (£/MW/h)**</t>
  </si>
  <si>
    <t>Availability fee - higher range (£/MW/h)**</t>
  </si>
  <si>
    <t>Utilisation fee - lower range (£/MWh)**</t>
  </si>
  <si>
    <t>Utilisation fee - higher range (£/MWh)**</t>
  </si>
  <si>
    <t>Maximum connection voltage (kV)</t>
  </si>
  <si>
    <t>Avail Fee Low</t>
  </si>
  <si>
    <t>Avail Fee High</t>
  </si>
  <si>
    <t>Util Fee Low</t>
  </si>
  <si>
    <t>Util Fee High</t>
  </si>
  <si>
    <t>Long Term Scheduled Utilisation</t>
  </si>
  <si>
    <t>Hours of Utilisation required</t>
  </si>
  <si>
    <t>LV Long Term Scheduled Utilisation</t>
  </si>
  <si>
    <t>Fixed Utilisation fee (£/MWh)**</t>
  </si>
  <si>
    <t>Domestic EV (asset metered)</t>
  </si>
  <si>
    <t>Domestic Heat Pump (asset metered)</t>
  </si>
  <si>
    <t>Domestic (settlement metered, no low carbon techs)</t>
  </si>
  <si>
    <t>Portfolio EV</t>
  </si>
  <si>
    <t>Portfolio Window LV</t>
  </si>
  <si>
    <t>Portfolio Window HV</t>
  </si>
  <si>
    <t>Number</t>
  </si>
  <si>
    <t>Times</t>
  </si>
  <si>
    <t>LV zones</t>
  </si>
  <si>
    <t>HV/EHV Zones</t>
  </si>
  <si>
    <t>Baseline Window LV</t>
  </si>
  <si>
    <t>Baseline Window HV</t>
  </si>
  <si>
    <t>Concat</t>
  </si>
  <si>
    <t>Voltage (kW)</t>
  </si>
  <si>
    <t>HV or LV</t>
  </si>
  <si>
    <t>16:00 - 19:00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</si>
</sst>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quot;£&quot;* #,##0.00_-;_-&quot;£&quot;* &quot;-&quot;??_-;_-@_-"/>
    <numFmt numFmtId="165" formatCode="_-* #,##0.00_-;\-* #,##0.00_-;_-* &quot;-&quot;??_-;_-@_-"/>
    <numFmt numFmtId="166" formatCode="_-* #,##0_-;\-* #,##0_-;_-* &quot;-&quot;??_-;_-@_-"/>
    <numFmt numFmtId="167" formatCode="[$-F400]h:mm:ss\ AM/PM"/>
  </numFmts>
  <fonts count="13">
    <font>
      <sz val="11"/>
      <color theme="1"/>
      <name val="Aptos Narrow"/>
      <family val="2"/>
      <scheme val="minor"/>
    </font>
    <font>
      <sz val="11"/>
      <color theme="1"/>
      <name val="Aptos Narrow"/>
      <family val="2"/>
      <scheme val="minor"/>
    </font>
    <font>
      <b/>
      <sz val="11"/>
      <color theme="1"/>
      <name val="Aptos Narrow"/>
      <family val="2"/>
      <scheme val="minor"/>
    </font>
    <font>
      <b/>
      <sz val="12"/>
      <color theme="1"/>
      <name val="Aptos Narrow"/>
      <family val="2"/>
      <scheme val="minor"/>
    </font>
    <font>
      <sz val="9"/>
      <color indexed="81"/>
      <name val="Tahoma"/>
      <family val="2"/>
    </font>
    <font>
      <b/>
      <sz val="11"/>
      <color theme="0"/>
      <name val="Aptos Narrow"/>
      <family val="2"/>
      <scheme val="minor"/>
    </font>
    <font>
      <sz val="11"/>
      <color theme="0"/>
      <name val="Aptos Narrow"/>
      <family val="2"/>
      <scheme val="minor"/>
    </font>
    <font>
      <b/>
      <sz val="11"/>
      <name val="Aptos Narrow"/>
      <family val="2"/>
      <scheme val="minor"/>
    </font>
    <font>
      <i/>
      <sz val="8"/>
      <color theme="1"/>
      <name val="Aptos Narrow"/>
      <family val="2"/>
      <scheme val="minor"/>
    </font>
    <font>
      <sz val="9"/>
      <color indexed="81"/>
      <name val="Tahoma"/>
      <charset val="1"/>
    </font>
    <font>
      <b/>
      <sz val="8"/>
      <color theme="1"/>
      <name val="Aptos Narrow"/>
      <family val="2"/>
      <scheme val="minor"/>
    </font>
    <font>
      <b/>
      <sz val="9"/>
      <color indexed="81"/>
      <name val="Tahoma"/>
      <family val="2"/>
    </font>
    <font>
      <u/>
      <sz val="11"/>
      <color theme="10"/>
      <name val="Aptos Narrow"/>
      <family val="2"/>
      <scheme val="minor"/>
    </font>
  </fonts>
  <fills count="13">
    <fill>
      <patternFill patternType="none"/>
    </fill>
    <fill>
      <patternFill patternType="gray125"/>
    </fill>
    <fill>
      <patternFill patternType="solid">
        <fgColor theme="0" tint="-0.14999847407452621"/>
        <bgColor indexed="64"/>
      </patternFill>
    </fill>
    <fill>
      <patternFill patternType="solid">
        <fgColor theme="9"/>
      </patternFill>
    </fill>
    <fill>
      <patternFill patternType="solid">
        <fgColor theme="9" tint="0.59999389629810485"/>
        <bgColor indexed="65"/>
      </patternFill>
    </fill>
    <fill>
      <patternFill patternType="solid">
        <fgColor rgb="FF00B0F0"/>
        <bgColor indexed="64"/>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rgb="FFFF99CC"/>
        <bgColor indexed="64"/>
      </patternFill>
    </fill>
    <fill>
      <patternFill patternType="solid">
        <fgColor theme="7"/>
        <bgColor indexed="64"/>
      </patternFill>
    </fill>
    <fill>
      <patternFill patternType="solid">
        <fgColor theme="7" tint="0.59999389629810485"/>
        <bgColor indexed="64"/>
      </patternFill>
    </fill>
    <fill>
      <patternFill patternType="solid">
        <fgColor rgb="FFFFC000"/>
        <bgColor indexed="64"/>
      </patternFill>
    </fill>
    <fill>
      <patternFill patternType="solid">
        <fgColor theme="0"/>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7">
    <xf numFmtId="0" fontId="0" fillId="0" borderId="0"/>
    <xf numFmtId="164"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0" fontId="6" fillId="3" borderId="0" applyNumberFormat="0" applyBorder="0" applyAlignment="0" applyProtection="0"/>
    <xf numFmtId="0" fontId="1" fillId="4" borderId="0" applyNumberFormat="0" applyBorder="0" applyAlignment="0" applyProtection="0"/>
    <xf numFmtId="0" fontId="12" fillId="0" borderId="0" applyNumberFormat="0" applyFill="0" applyBorder="0" applyAlignment="0" applyProtection="0"/>
  </cellStyleXfs>
  <cellXfs count="114">
    <xf numFmtId="0" fontId="0" fillId="0" borderId="0" xfId="0"/>
    <xf numFmtId="0" fontId="2" fillId="0" borderId="0" xfId="0" applyFont="1"/>
    <xf numFmtId="0" fontId="3" fillId="0" borderId="0" xfId="0" applyFont="1"/>
    <xf numFmtId="0" fontId="0" fillId="0" borderId="0" xfId="0" applyAlignment="1">
      <alignment horizontal="center"/>
    </xf>
    <xf numFmtId="20" fontId="0" fillId="0" borderId="0" xfId="0" applyNumberFormat="1"/>
    <xf numFmtId="14" fontId="0" fillId="0" borderId="0" xfId="0" applyNumberFormat="1"/>
    <xf numFmtId="0" fontId="5" fillId="3" borderId="0" xfId="4" applyFont="1"/>
    <xf numFmtId="0" fontId="2" fillId="4" borderId="0" xfId="5" applyFont="1" applyAlignment="1"/>
    <xf numFmtId="0" fontId="2" fillId="0" borderId="0" xfId="0" applyFont="1" applyAlignment="1">
      <alignment horizontal="center" wrapText="1"/>
    </xf>
    <xf numFmtId="2" fontId="2" fillId="0" borderId="0" xfId="2" applyNumberFormat="1" applyFont="1" applyFill="1" applyBorder="1"/>
    <xf numFmtId="2" fontId="0" fillId="0" borderId="0" xfId="0" applyNumberFormat="1"/>
    <xf numFmtId="0" fontId="2" fillId="0" borderId="3" xfId="0" applyFont="1" applyBorder="1" applyAlignment="1">
      <alignment vertical="center" wrapText="1"/>
    </xf>
    <xf numFmtId="0" fontId="2" fillId="0" borderId="4" xfId="0" applyFont="1" applyBorder="1" applyAlignment="1">
      <alignment vertical="center" wrapText="1"/>
    </xf>
    <xf numFmtId="0" fontId="7" fillId="5" borderId="4" xfId="0" applyFont="1" applyFill="1" applyBorder="1" applyAlignment="1">
      <alignment vertical="center" wrapText="1"/>
    </xf>
    <xf numFmtId="0" fontId="2" fillId="5" borderId="4" xfId="0" applyFont="1" applyFill="1" applyBorder="1" applyAlignment="1">
      <alignment vertical="center" wrapText="1"/>
    </xf>
    <xf numFmtId="0" fontId="2" fillId="5" borderId="4" xfId="0" applyFont="1" applyFill="1" applyBorder="1" applyAlignment="1">
      <alignment wrapText="1"/>
    </xf>
    <xf numFmtId="0" fontId="2" fillId="5" borderId="5" xfId="0" applyFont="1" applyFill="1" applyBorder="1" applyAlignment="1">
      <alignment wrapText="1"/>
    </xf>
    <xf numFmtId="166" fontId="0" fillId="0" borderId="7" xfId="3" applyNumberFormat="1" applyFont="1" applyBorder="1"/>
    <xf numFmtId="9" fontId="0" fillId="0" borderId="0" xfId="0" applyNumberFormat="1" applyAlignment="1">
      <alignment horizontal="center"/>
    </xf>
    <xf numFmtId="0" fontId="5" fillId="5" borderId="8" xfId="0" applyFont="1" applyFill="1" applyBorder="1" applyAlignment="1">
      <alignment vertical="center" wrapText="1"/>
    </xf>
    <xf numFmtId="0" fontId="5" fillId="5" borderId="9" xfId="0" applyFont="1" applyFill="1" applyBorder="1" applyAlignment="1">
      <alignment vertical="center" wrapText="1"/>
    </xf>
    <xf numFmtId="0" fontId="5" fillId="5" borderId="9" xfId="0" applyFont="1" applyFill="1" applyBorder="1" applyAlignment="1">
      <alignment wrapText="1"/>
    </xf>
    <xf numFmtId="0" fontId="5" fillId="5" borderId="10" xfId="0" applyFont="1" applyFill="1" applyBorder="1" applyAlignment="1">
      <alignment wrapText="1"/>
    </xf>
    <xf numFmtId="0" fontId="0" fillId="6" borderId="8" xfId="0" applyFill="1" applyBorder="1"/>
    <xf numFmtId="0" fontId="0" fillId="6" borderId="9" xfId="0" applyFill="1" applyBorder="1" applyAlignment="1">
      <alignment horizontal="center"/>
    </xf>
    <xf numFmtId="165" fontId="0" fillId="6" borderId="6" xfId="3" applyFont="1" applyFill="1" applyBorder="1"/>
    <xf numFmtId="166" fontId="0" fillId="6" borderId="6" xfId="3" applyNumberFormat="1" applyFont="1" applyFill="1" applyBorder="1"/>
    <xf numFmtId="166" fontId="0" fillId="6" borderId="4" xfId="3" applyNumberFormat="1" applyFont="1" applyFill="1" applyBorder="1"/>
    <xf numFmtId="0" fontId="0" fillId="0" borderId="8" xfId="0" applyBorder="1"/>
    <xf numFmtId="0" fontId="0" fillId="0" borderId="6" xfId="0" applyBorder="1" applyAlignment="1">
      <alignment horizontal="center"/>
    </xf>
    <xf numFmtId="165" fontId="0" fillId="0" borderId="9" xfId="3" applyFont="1" applyBorder="1"/>
    <xf numFmtId="166" fontId="0" fillId="0" borderId="9" xfId="3" applyNumberFormat="1" applyFont="1" applyBorder="1"/>
    <xf numFmtId="0" fontId="0" fillId="6" borderId="6" xfId="0" applyFill="1" applyBorder="1" applyAlignment="1">
      <alignment horizontal="center"/>
    </xf>
    <xf numFmtId="165" fontId="0" fillId="6" borderId="9" xfId="3" applyFont="1" applyFill="1" applyBorder="1"/>
    <xf numFmtId="166" fontId="0" fillId="6" borderId="9" xfId="3" applyNumberFormat="1" applyFont="1" applyFill="1" applyBorder="1"/>
    <xf numFmtId="166" fontId="0" fillId="6" borderId="7" xfId="3" applyNumberFormat="1" applyFont="1" applyFill="1" applyBorder="1"/>
    <xf numFmtId="1" fontId="0" fillId="0" borderId="0" xfId="0" applyNumberFormat="1"/>
    <xf numFmtId="49" fontId="2" fillId="8" borderId="17" xfId="0" applyNumberFormat="1" applyFont="1" applyFill="1" applyBorder="1" applyAlignment="1">
      <alignment wrapText="1"/>
    </xf>
    <xf numFmtId="0" fontId="2" fillId="8" borderId="17" xfId="0" applyFont="1" applyFill="1" applyBorder="1" applyAlignment="1">
      <alignment wrapText="1"/>
    </xf>
    <xf numFmtId="0" fontId="0" fillId="0" borderId="19" xfId="0" applyBorder="1"/>
    <xf numFmtId="0" fontId="0" fillId="0" borderId="20" xfId="0" applyBorder="1" applyAlignment="1">
      <alignment horizontal="center"/>
    </xf>
    <xf numFmtId="0" fontId="0" fillId="0" borderId="21" xfId="0" applyBorder="1" applyAlignment="1">
      <alignment horizontal="center"/>
    </xf>
    <xf numFmtId="165" fontId="0" fillId="0" borderId="22" xfId="3" applyFont="1" applyBorder="1"/>
    <xf numFmtId="166" fontId="0" fillId="0" borderId="1" xfId="3" applyNumberFormat="1" applyFont="1" applyBorder="1"/>
    <xf numFmtId="166" fontId="0" fillId="0" borderId="23" xfId="3" applyNumberFormat="1" applyFont="1" applyBorder="1"/>
    <xf numFmtId="0" fontId="0" fillId="0" borderId="24" xfId="0" applyBorder="1"/>
    <xf numFmtId="0" fontId="5" fillId="9" borderId="0" xfId="4" applyFont="1" applyFill="1"/>
    <xf numFmtId="0" fontId="2" fillId="10" borderId="0" xfId="5" applyFont="1" applyFill="1"/>
    <xf numFmtId="0" fontId="2" fillId="11" borderId="17" xfId="0" applyFont="1" applyFill="1" applyBorder="1" applyAlignment="1">
      <alignment wrapText="1"/>
    </xf>
    <xf numFmtId="0" fontId="0" fillId="0" borderId="25" xfId="0" applyBorder="1" applyAlignment="1">
      <alignment horizontal="center"/>
    </xf>
    <xf numFmtId="166" fontId="0" fillId="0" borderId="22" xfId="3" applyNumberFormat="1" applyFont="1" applyBorder="1"/>
    <xf numFmtId="166" fontId="0" fillId="0" borderId="25" xfId="3" applyNumberFormat="1" applyFont="1" applyBorder="1"/>
    <xf numFmtId="165" fontId="0" fillId="0" borderId="1" xfId="3" applyFont="1" applyBorder="1"/>
    <xf numFmtId="0" fontId="10" fillId="0" borderId="0" xfId="0" applyFont="1"/>
    <xf numFmtId="0" fontId="5" fillId="5" borderId="1" xfId="0" applyFont="1" applyFill="1" applyBorder="1" applyAlignment="1">
      <alignment vertical="center" wrapText="1"/>
    </xf>
    <xf numFmtId="0" fontId="5" fillId="8" borderId="1" xfId="0" applyFont="1" applyFill="1" applyBorder="1" applyAlignment="1">
      <alignment vertical="center" wrapText="1"/>
    </xf>
    <xf numFmtId="0" fontId="5" fillId="11" borderId="1" xfId="0" applyFont="1" applyFill="1" applyBorder="1" applyAlignment="1">
      <alignment vertical="center" wrapText="1"/>
    </xf>
    <xf numFmtId="0" fontId="0" fillId="2" borderId="0" xfId="0" applyFill="1" applyAlignment="1">
      <alignment horizontal="center"/>
    </xf>
    <xf numFmtId="0" fontId="0" fillId="0" borderId="26" xfId="0" applyBorder="1"/>
    <xf numFmtId="0" fontId="0" fillId="0" borderId="1" xfId="0" applyBorder="1" applyAlignment="1">
      <alignment horizontal="center"/>
    </xf>
    <xf numFmtId="0" fontId="2" fillId="0" borderId="0" xfId="0" applyFont="1" applyAlignment="1">
      <alignment wrapText="1"/>
    </xf>
    <xf numFmtId="0" fontId="7" fillId="0" borderId="0" xfId="0" applyFont="1" applyAlignment="1">
      <alignment wrapText="1"/>
    </xf>
    <xf numFmtId="167" fontId="0" fillId="0" borderId="0" xfId="0" quotePrefix="1" applyNumberFormat="1"/>
    <xf numFmtId="167" fontId="0" fillId="0" borderId="0" xfId="0" applyNumberFormat="1"/>
    <xf numFmtId="165" fontId="0" fillId="0" borderId="0" xfId="3" applyFont="1"/>
    <xf numFmtId="0" fontId="7" fillId="2" borderId="0" xfId="0" applyFont="1" applyFill="1" applyAlignment="1">
      <alignment wrapText="1"/>
    </xf>
    <xf numFmtId="0" fontId="0" fillId="0" borderId="0" xfId="0" applyAlignment="1">
      <alignment horizontal="right"/>
    </xf>
    <xf numFmtId="0" fontId="6" fillId="0" borderId="0" xfId="0" applyFont="1"/>
    <xf numFmtId="0" fontId="3" fillId="0" borderId="27" xfId="0" applyFont="1" applyBorder="1"/>
    <xf numFmtId="0" fontId="0" fillId="0" borderId="28" xfId="0" applyBorder="1"/>
    <xf numFmtId="0" fontId="3" fillId="0" borderId="29" xfId="0" applyFont="1" applyBorder="1"/>
    <xf numFmtId="0" fontId="0" fillId="0" borderId="30" xfId="0" applyBorder="1"/>
    <xf numFmtId="0" fontId="3" fillId="12" borderId="29" xfId="0" applyFont="1" applyFill="1" applyBorder="1"/>
    <xf numFmtId="164" fontId="0" fillId="0" borderId="30" xfId="0" applyNumberFormat="1" applyBorder="1"/>
    <xf numFmtId="0" fontId="0" fillId="0" borderId="29" xfId="0" applyBorder="1"/>
    <xf numFmtId="0" fontId="8" fillId="0" borderId="29" xfId="0" applyFont="1" applyBorder="1"/>
    <xf numFmtId="0" fontId="0" fillId="0" borderId="32" xfId="0" applyBorder="1"/>
    <xf numFmtId="1" fontId="0" fillId="0" borderId="0" xfId="0" applyNumberFormat="1" applyAlignment="1">
      <alignment horizontal="right" wrapText="1"/>
    </xf>
    <xf numFmtId="1" fontId="0" fillId="0" borderId="0" xfId="0" applyNumberFormat="1" applyAlignment="1">
      <alignment horizontal="right"/>
    </xf>
    <xf numFmtId="164" fontId="0" fillId="0" borderId="0" xfId="1" applyFont="1" applyBorder="1" applyAlignment="1">
      <alignment horizontal="right"/>
    </xf>
    <xf numFmtId="164" fontId="0" fillId="0" borderId="0" xfId="0" applyNumberFormat="1" applyAlignment="1">
      <alignment horizontal="right"/>
    </xf>
    <xf numFmtId="0" fontId="0" fillId="0" borderId="33" xfId="0" applyBorder="1" applyAlignment="1">
      <alignment horizontal="right"/>
    </xf>
    <xf numFmtId="0" fontId="8" fillId="0" borderId="31" xfId="0" applyFont="1" applyBorder="1"/>
    <xf numFmtId="0" fontId="0" fillId="0" borderId="34" xfId="0" applyBorder="1"/>
    <xf numFmtId="0" fontId="0" fillId="7" borderId="0" xfId="0" applyFill="1" applyAlignment="1">
      <alignment horizontal="right"/>
    </xf>
    <xf numFmtId="0" fontId="2" fillId="2" borderId="35" xfId="0" applyFont="1" applyFill="1" applyBorder="1"/>
    <xf numFmtId="0" fontId="12" fillId="2" borderId="36" xfId="6" applyFill="1" applyBorder="1"/>
    <xf numFmtId="0" fontId="12" fillId="2" borderId="37" xfId="6" applyFill="1" applyBorder="1"/>
    <xf numFmtId="0" fontId="2" fillId="11" borderId="15" xfId="0" applyFont="1" applyFill="1" applyBorder="1" applyAlignment="1">
      <alignment horizontal="center" wrapText="1"/>
    </xf>
    <xf numFmtId="0" fontId="2" fillId="11" borderId="18" xfId="0" applyFont="1" applyFill="1" applyBorder="1" applyAlignment="1">
      <alignment horizontal="center" wrapText="1"/>
    </xf>
    <xf numFmtId="0" fontId="2" fillId="11" borderId="11" xfId="0" applyFont="1" applyFill="1" applyBorder="1" applyAlignment="1">
      <alignment horizontal="center" vertical="center" wrapText="1"/>
    </xf>
    <xf numFmtId="0" fontId="2" fillId="11" borderId="16" xfId="0" applyFont="1" applyFill="1" applyBorder="1" applyAlignment="1">
      <alignment horizontal="center" vertical="center" wrapText="1"/>
    </xf>
    <xf numFmtId="0" fontId="2" fillId="11" borderId="12" xfId="0" applyFont="1" applyFill="1" applyBorder="1" applyAlignment="1">
      <alignment horizontal="center" vertical="center" wrapText="1"/>
    </xf>
    <xf numFmtId="0" fontId="2" fillId="11" borderId="17" xfId="0" applyFont="1" applyFill="1" applyBorder="1" applyAlignment="1">
      <alignment horizontal="center" vertical="center" wrapText="1"/>
    </xf>
    <xf numFmtId="0" fontId="7" fillId="11" borderId="2" xfId="0" applyFont="1" applyFill="1" applyBorder="1" applyAlignment="1">
      <alignment horizontal="center" vertical="center" wrapText="1"/>
    </xf>
    <xf numFmtId="0" fontId="7" fillId="11" borderId="13" xfId="0" applyFont="1" applyFill="1" applyBorder="1" applyAlignment="1">
      <alignment horizontal="center" vertical="center" wrapText="1"/>
    </xf>
    <xf numFmtId="0" fontId="7" fillId="11" borderId="14" xfId="0" applyFont="1" applyFill="1" applyBorder="1" applyAlignment="1">
      <alignment horizontal="center" vertical="center" wrapText="1"/>
    </xf>
    <xf numFmtId="0" fontId="2" fillId="11" borderId="2" xfId="0" applyFont="1" applyFill="1" applyBorder="1" applyAlignment="1">
      <alignment horizontal="center" vertical="center" wrapText="1"/>
    </xf>
    <xf numFmtId="0" fontId="2" fillId="11" borderId="13" xfId="0" applyFont="1" applyFill="1" applyBorder="1" applyAlignment="1">
      <alignment horizontal="center" vertical="center" wrapText="1"/>
    </xf>
    <xf numFmtId="0" fontId="2" fillId="11" borderId="14" xfId="0" applyFont="1" applyFill="1" applyBorder="1" applyAlignment="1">
      <alignment horizontal="center" vertical="center" wrapText="1"/>
    </xf>
    <xf numFmtId="0" fontId="2" fillId="8" borderId="12" xfId="0" applyFont="1" applyFill="1" applyBorder="1" applyAlignment="1">
      <alignment horizontal="center" wrapText="1"/>
    </xf>
    <xf numFmtId="0" fontId="2" fillId="8" borderId="17" xfId="0" applyFont="1" applyFill="1" applyBorder="1" applyAlignment="1">
      <alignment horizontal="center" wrapText="1"/>
    </xf>
    <xf numFmtId="0" fontId="2" fillId="8" borderId="15" xfId="0" applyFont="1" applyFill="1" applyBorder="1" applyAlignment="1">
      <alignment horizontal="center" wrapText="1"/>
    </xf>
    <xf numFmtId="0" fontId="2" fillId="8" borderId="18" xfId="0" applyFont="1" applyFill="1" applyBorder="1" applyAlignment="1">
      <alignment horizontal="center" wrapText="1"/>
    </xf>
    <xf numFmtId="0" fontId="2" fillId="8" borderId="11" xfId="0" applyFont="1" applyFill="1" applyBorder="1" applyAlignment="1">
      <alignment horizontal="center" vertical="center" wrapText="1"/>
    </xf>
    <xf numFmtId="0" fontId="2" fillId="8" borderId="16" xfId="0" applyFont="1" applyFill="1" applyBorder="1" applyAlignment="1">
      <alignment horizontal="center" vertical="center" wrapText="1"/>
    </xf>
    <xf numFmtId="0" fontId="2" fillId="8" borderId="12" xfId="0" applyFont="1" applyFill="1" applyBorder="1" applyAlignment="1">
      <alignment horizontal="center" vertical="center" wrapText="1"/>
    </xf>
    <xf numFmtId="0" fontId="2" fillId="8" borderId="17"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7" fillId="8" borderId="13" xfId="0" applyFont="1" applyFill="1" applyBorder="1" applyAlignment="1">
      <alignment horizontal="center" vertical="center" wrapText="1"/>
    </xf>
    <xf numFmtId="0" fontId="7" fillId="8" borderId="14" xfId="0" applyFont="1" applyFill="1" applyBorder="1" applyAlignment="1">
      <alignment horizontal="center" vertical="center" wrapText="1"/>
    </xf>
    <xf numFmtId="0" fontId="2" fillId="8" borderId="2"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2" fillId="8" borderId="14" xfId="0" applyFont="1" applyFill="1" applyBorder="1" applyAlignment="1">
      <alignment horizontal="center" vertical="center" wrapText="1"/>
    </xf>
  </cellXfs>
  <cellStyles count="7">
    <cellStyle name="40% - Accent6" xfId="5" builtinId="51"/>
    <cellStyle name="Accent6" xfId="4" builtinId="49"/>
    <cellStyle name="Comma" xfId="3" builtinId="3"/>
    <cellStyle name="Currency" xfId="1" builtinId="4"/>
    <cellStyle name="Hyperlink" xfId="6" builtinId="8"/>
    <cellStyle name="Normal" xfId="0" builtinId="0"/>
    <cellStyle name="Per 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Performance Factor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PF!$B$1</c:f>
              <c:strCache>
                <c:ptCount val="1"/>
                <c:pt idx="0">
                  <c:v>Performance Factor</c:v>
                </c:pt>
              </c:strCache>
            </c:strRef>
          </c:tx>
          <c:spPr>
            <a:ln w="28575" cap="rnd">
              <a:solidFill>
                <a:schemeClr val="accent1"/>
              </a:solidFill>
              <a:round/>
            </a:ln>
            <a:effectLst/>
          </c:spPr>
          <c:marker>
            <c:symbol val="none"/>
          </c:marker>
          <c:cat>
            <c:numRef>
              <c:f>PF!$A$2:$A$42</c:f>
              <c:numCache>
                <c:formatCode>0%</c:formatCode>
                <c:ptCount val="41"/>
                <c:pt idx="0">
                  <c:v>1</c:v>
                </c:pt>
                <c:pt idx="1">
                  <c:v>0.99</c:v>
                </c:pt>
                <c:pt idx="2">
                  <c:v>0.98</c:v>
                </c:pt>
                <c:pt idx="3">
                  <c:v>0.97</c:v>
                </c:pt>
                <c:pt idx="4">
                  <c:v>0.96</c:v>
                </c:pt>
                <c:pt idx="5">
                  <c:v>0.95</c:v>
                </c:pt>
                <c:pt idx="6">
                  <c:v>0.94</c:v>
                </c:pt>
                <c:pt idx="7">
                  <c:v>0.93</c:v>
                </c:pt>
                <c:pt idx="8">
                  <c:v>0.92</c:v>
                </c:pt>
                <c:pt idx="9">
                  <c:v>0.91</c:v>
                </c:pt>
                <c:pt idx="10">
                  <c:v>0.9</c:v>
                </c:pt>
                <c:pt idx="11">
                  <c:v>0.89</c:v>
                </c:pt>
                <c:pt idx="12">
                  <c:v>0.88</c:v>
                </c:pt>
                <c:pt idx="13">
                  <c:v>0.87</c:v>
                </c:pt>
                <c:pt idx="14">
                  <c:v>0.86</c:v>
                </c:pt>
                <c:pt idx="15">
                  <c:v>0.85</c:v>
                </c:pt>
                <c:pt idx="16">
                  <c:v>0.84</c:v>
                </c:pt>
                <c:pt idx="17">
                  <c:v>0.83</c:v>
                </c:pt>
                <c:pt idx="18">
                  <c:v>0.82</c:v>
                </c:pt>
                <c:pt idx="19">
                  <c:v>0.81</c:v>
                </c:pt>
                <c:pt idx="20">
                  <c:v>0.8</c:v>
                </c:pt>
                <c:pt idx="21">
                  <c:v>0.79</c:v>
                </c:pt>
                <c:pt idx="22">
                  <c:v>0.78</c:v>
                </c:pt>
                <c:pt idx="23">
                  <c:v>0.77</c:v>
                </c:pt>
                <c:pt idx="24">
                  <c:v>0.76</c:v>
                </c:pt>
                <c:pt idx="25">
                  <c:v>0.75</c:v>
                </c:pt>
                <c:pt idx="26">
                  <c:v>0.74</c:v>
                </c:pt>
                <c:pt idx="27">
                  <c:v>0.73</c:v>
                </c:pt>
                <c:pt idx="28">
                  <c:v>0.72</c:v>
                </c:pt>
                <c:pt idx="29">
                  <c:v>0.71</c:v>
                </c:pt>
                <c:pt idx="30">
                  <c:v>0.7</c:v>
                </c:pt>
                <c:pt idx="31">
                  <c:v>0.69</c:v>
                </c:pt>
                <c:pt idx="32">
                  <c:v>0.68</c:v>
                </c:pt>
                <c:pt idx="33">
                  <c:v>0.67</c:v>
                </c:pt>
                <c:pt idx="34">
                  <c:v>0.66</c:v>
                </c:pt>
                <c:pt idx="35">
                  <c:v>0.65</c:v>
                </c:pt>
                <c:pt idx="36">
                  <c:v>0.64</c:v>
                </c:pt>
                <c:pt idx="37">
                  <c:v>0.63</c:v>
                </c:pt>
                <c:pt idx="38">
                  <c:v>0.62</c:v>
                </c:pt>
                <c:pt idx="39">
                  <c:v>0.61</c:v>
                </c:pt>
                <c:pt idx="40">
                  <c:v>0.6</c:v>
                </c:pt>
              </c:numCache>
            </c:numRef>
          </c:cat>
          <c:val>
            <c:numRef>
              <c:f>PF!$B$2:$B$42</c:f>
              <c:numCache>
                <c:formatCode>0%</c:formatCode>
                <c:ptCount val="41"/>
                <c:pt idx="0">
                  <c:v>1</c:v>
                </c:pt>
                <c:pt idx="1">
                  <c:v>1</c:v>
                </c:pt>
                <c:pt idx="2">
                  <c:v>1</c:v>
                </c:pt>
                <c:pt idx="3">
                  <c:v>1</c:v>
                </c:pt>
                <c:pt idx="4">
                  <c:v>1</c:v>
                </c:pt>
                <c:pt idx="5">
                  <c:v>1</c:v>
                </c:pt>
                <c:pt idx="6">
                  <c:v>0.90999999999999992</c:v>
                </c:pt>
                <c:pt idx="7">
                  <c:v>0.87999999999999989</c:v>
                </c:pt>
                <c:pt idx="8">
                  <c:v>0.84999999999999987</c:v>
                </c:pt>
                <c:pt idx="9">
                  <c:v>0.81999999999999984</c:v>
                </c:pt>
                <c:pt idx="10">
                  <c:v>0.78999999999999981</c:v>
                </c:pt>
                <c:pt idx="11">
                  <c:v>0.75999999999999979</c:v>
                </c:pt>
                <c:pt idx="12">
                  <c:v>0.72999999999999976</c:v>
                </c:pt>
                <c:pt idx="13">
                  <c:v>0.69999999999999973</c:v>
                </c:pt>
                <c:pt idx="14">
                  <c:v>0.66999999999999971</c:v>
                </c:pt>
                <c:pt idx="15">
                  <c:v>0.63999999999999968</c:v>
                </c:pt>
                <c:pt idx="16">
                  <c:v>0.60999999999999965</c:v>
                </c:pt>
                <c:pt idx="17">
                  <c:v>0.57999999999999963</c:v>
                </c:pt>
                <c:pt idx="18">
                  <c:v>0.5499999999999996</c:v>
                </c:pt>
                <c:pt idx="19">
                  <c:v>0.51999999999999957</c:v>
                </c:pt>
                <c:pt idx="20">
                  <c:v>0.48999999999999955</c:v>
                </c:pt>
                <c:pt idx="21">
                  <c:v>0.45999999999999952</c:v>
                </c:pt>
                <c:pt idx="22">
                  <c:v>0.42999999999999949</c:v>
                </c:pt>
                <c:pt idx="23">
                  <c:v>0.39999999999999947</c:v>
                </c:pt>
                <c:pt idx="24">
                  <c:v>0.36999999999999944</c:v>
                </c:pt>
                <c:pt idx="25">
                  <c:v>0.33999999999999941</c:v>
                </c:pt>
                <c:pt idx="26">
                  <c:v>0.30999999999999939</c:v>
                </c:pt>
                <c:pt idx="27">
                  <c:v>0.27999999999999936</c:v>
                </c:pt>
                <c:pt idx="28">
                  <c:v>0.24999999999999936</c:v>
                </c:pt>
                <c:pt idx="29">
                  <c:v>0.21999999999999936</c:v>
                </c:pt>
                <c:pt idx="30">
                  <c:v>0.18999999999999936</c:v>
                </c:pt>
                <c:pt idx="31">
                  <c:v>0.15999999999999936</c:v>
                </c:pt>
                <c:pt idx="32">
                  <c:v>0.12999999999999937</c:v>
                </c:pt>
                <c:pt idx="33">
                  <c:v>9.9999999999999367E-2</c:v>
                </c:pt>
                <c:pt idx="34">
                  <c:v>6.9999999999999368E-2</c:v>
                </c:pt>
                <c:pt idx="35">
                  <c:v>3.9999999999999369E-2</c:v>
                </c:pt>
                <c:pt idx="36">
                  <c:v>9.9999999999993705E-3</c:v>
                </c:pt>
                <c:pt idx="37">
                  <c:v>0</c:v>
                </c:pt>
                <c:pt idx="38">
                  <c:v>0</c:v>
                </c:pt>
                <c:pt idx="39">
                  <c:v>0</c:v>
                </c:pt>
                <c:pt idx="40">
                  <c:v>0</c:v>
                </c:pt>
              </c:numCache>
            </c:numRef>
          </c:val>
          <c:smooth val="0"/>
          <c:extLst>
            <c:ext xmlns:c16="http://schemas.microsoft.com/office/drawing/2014/chart" uri="{C3380CC4-5D6E-409C-BE32-E72D297353CC}">
              <c16:uniqueId val="{00000000-645F-4B2A-8627-287267B0C874}"/>
            </c:ext>
          </c:extLst>
        </c:ser>
        <c:dLbls>
          <c:showLegendKey val="0"/>
          <c:showVal val="0"/>
          <c:showCatName val="0"/>
          <c:showSerName val="0"/>
          <c:showPercent val="0"/>
          <c:showBubbleSize val="0"/>
        </c:dLbls>
        <c:smooth val="0"/>
        <c:axId val="1393046383"/>
        <c:axId val="1393045423"/>
      </c:lineChart>
      <c:catAx>
        <c:axId val="139304638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 Delivered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3045423"/>
        <c:crosses val="autoZero"/>
        <c:auto val="1"/>
        <c:lblAlgn val="ctr"/>
        <c:lblOffset val="100"/>
        <c:noMultiLvlLbl val="0"/>
      </c:catAx>
      <c:valAx>
        <c:axId val="1393045423"/>
        <c:scaling>
          <c:orientation val="minMax"/>
          <c:max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Performance</a:t>
                </a:r>
                <a:r>
                  <a:rPr lang="en-GB" baseline="0"/>
                  <a:t> Factor</a:t>
                </a:r>
                <a:endParaRPr lang="en-GB"/>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GB"/>
            </a:p>
          </c:txPr>
        </c:title>
        <c:numFmt formatCode="0%" sourceLinked="1"/>
        <c:majorTickMark val="none"/>
        <c:minorTickMark val="none"/>
        <c:tickLblPos val="nextTo"/>
        <c:spPr>
          <a:noFill/>
          <a:ln>
            <a:solidFill>
              <a:schemeClr val="accent1">
                <a:alpha val="82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9304638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GB" b="1"/>
              <a:t>EV</a:t>
            </a:r>
            <a:r>
              <a:rPr lang="en-GB" b="1" baseline="0"/>
              <a:t> Portfolio Baseline</a:t>
            </a:r>
            <a:endParaRPr lang="en-GB"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0"/>
          <c:order val="0"/>
          <c:tx>
            <c:strRef>
              <c:f>'EV HP Dom Baselines'!$K$2</c:f>
              <c:strCache>
                <c:ptCount val="1"/>
                <c:pt idx="0">
                  <c:v>Baseline Window LV</c:v>
                </c:pt>
              </c:strCache>
            </c:strRef>
          </c:tx>
          <c:spPr>
            <a:ln w="28575" cap="rnd">
              <a:solidFill>
                <a:schemeClr val="accent1"/>
              </a:solidFill>
              <a:round/>
            </a:ln>
            <a:effectLst/>
          </c:spPr>
          <c:marker>
            <c:symbol val="none"/>
          </c:marker>
          <c:cat>
            <c:numRef>
              <c:f>'EV HP Dom Baselines'!$B$3:$B$50</c:f>
              <c:numCache>
                <c:formatCode>h:mm</c:formatCode>
                <c:ptCount val="48"/>
                <c:pt idx="0">
                  <c:v>0</c:v>
                </c:pt>
                <c:pt idx="1">
                  <c:v>2.0833333333333332E-2</c:v>
                </c:pt>
                <c:pt idx="2">
                  <c:v>4.1666666666666664E-2</c:v>
                </c:pt>
                <c:pt idx="3">
                  <c:v>6.25E-2</c:v>
                </c:pt>
                <c:pt idx="4">
                  <c:v>8.3333333333333329E-2</c:v>
                </c:pt>
                <c:pt idx="5">
                  <c:v>0.10416666666666667</c:v>
                </c:pt>
                <c:pt idx="6">
                  <c:v>0.125</c:v>
                </c:pt>
                <c:pt idx="7">
                  <c:v>0.14583333333333334</c:v>
                </c:pt>
                <c:pt idx="8">
                  <c:v>0.16666666666666666</c:v>
                </c:pt>
                <c:pt idx="9">
                  <c:v>0.1875</c:v>
                </c:pt>
                <c:pt idx="10">
                  <c:v>0.20833333333333334</c:v>
                </c:pt>
                <c:pt idx="11">
                  <c:v>0.22916666666666666</c:v>
                </c:pt>
                <c:pt idx="12">
                  <c:v>0.25</c:v>
                </c:pt>
                <c:pt idx="13">
                  <c:v>0.27083333333333331</c:v>
                </c:pt>
                <c:pt idx="14">
                  <c:v>0.29166666666666669</c:v>
                </c:pt>
                <c:pt idx="15">
                  <c:v>0.3125</c:v>
                </c:pt>
                <c:pt idx="16">
                  <c:v>0.33333333333333331</c:v>
                </c:pt>
                <c:pt idx="17">
                  <c:v>0.35416666666666669</c:v>
                </c:pt>
                <c:pt idx="18">
                  <c:v>0.375</c:v>
                </c:pt>
                <c:pt idx="19">
                  <c:v>0.39583333333333331</c:v>
                </c:pt>
                <c:pt idx="20">
                  <c:v>0.41666666666666669</c:v>
                </c:pt>
                <c:pt idx="21">
                  <c:v>0.4375</c:v>
                </c:pt>
                <c:pt idx="22">
                  <c:v>0.45833333333333331</c:v>
                </c:pt>
                <c:pt idx="23">
                  <c:v>0.47916666666666669</c:v>
                </c:pt>
                <c:pt idx="24">
                  <c:v>0.5</c:v>
                </c:pt>
                <c:pt idx="25">
                  <c:v>0.52083333333333337</c:v>
                </c:pt>
                <c:pt idx="26">
                  <c:v>0.54166666666666663</c:v>
                </c:pt>
                <c:pt idx="27">
                  <c:v>0.5625</c:v>
                </c:pt>
                <c:pt idx="28">
                  <c:v>0.58333333333333337</c:v>
                </c:pt>
                <c:pt idx="29">
                  <c:v>0.60416666666666663</c:v>
                </c:pt>
                <c:pt idx="30">
                  <c:v>0.625</c:v>
                </c:pt>
                <c:pt idx="31">
                  <c:v>0.64583333333333337</c:v>
                </c:pt>
                <c:pt idx="32">
                  <c:v>0.66666666666666663</c:v>
                </c:pt>
                <c:pt idx="33">
                  <c:v>0.6875</c:v>
                </c:pt>
                <c:pt idx="34">
                  <c:v>0.70833333333333337</c:v>
                </c:pt>
                <c:pt idx="35">
                  <c:v>0.72916666666666663</c:v>
                </c:pt>
                <c:pt idx="36">
                  <c:v>0.75</c:v>
                </c:pt>
                <c:pt idx="37">
                  <c:v>0.77083333333333337</c:v>
                </c:pt>
                <c:pt idx="38">
                  <c:v>0.79166666666666663</c:v>
                </c:pt>
                <c:pt idx="39">
                  <c:v>0.8125</c:v>
                </c:pt>
                <c:pt idx="40">
                  <c:v>0.83333333333333337</c:v>
                </c:pt>
                <c:pt idx="41">
                  <c:v>0.85416666666666663</c:v>
                </c:pt>
                <c:pt idx="42">
                  <c:v>0.875</c:v>
                </c:pt>
                <c:pt idx="43">
                  <c:v>0.89583333333333337</c:v>
                </c:pt>
                <c:pt idx="44">
                  <c:v>0.91666666666666663</c:v>
                </c:pt>
                <c:pt idx="45">
                  <c:v>0.9375</c:v>
                </c:pt>
                <c:pt idx="46">
                  <c:v>0.95833333333333337</c:v>
                </c:pt>
                <c:pt idx="47">
                  <c:v>0.97916666666666663</c:v>
                </c:pt>
              </c:numCache>
            </c:numRef>
          </c:cat>
          <c:val>
            <c:numRef>
              <c:f>'EV HP Dom Baselines'!$K$3:$K$50</c:f>
              <c:numCache>
                <c:formatCode>General</c:formatCode>
                <c:ptCount val="4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numCache>
            </c:numRef>
          </c:val>
          <c:smooth val="0"/>
          <c:extLst>
            <c:ext xmlns:c16="http://schemas.microsoft.com/office/drawing/2014/chart" uri="{C3380CC4-5D6E-409C-BE32-E72D297353CC}">
              <c16:uniqueId val="{00000000-4DB5-4D59-9256-64B1AC4104F6}"/>
            </c:ext>
          </c:extLst>
        </c:ser>
        <c:ser>
          <c:idx val="1"/>
          <c:order val="1"/>
          <c:tx>
            <c:strRef>
              <c:f>'EV HP Dom Baselines'!$L$2</c:f>
              <c:strCache>
                <c:ptCount val="1"/>
                <c:pt idx="0">
                  <c:v>Baseline Window HV</c:v>
                </c:pt>
              </c:strCache>
            </c:strRef>
          </c:tx>
          <c:spPr>
            <a:ln w="28575" cap="rnd">
              <a:solidFill>
                <a:schemeClr val="accent2"/>
              </a:solidFill>
              <a:round/>
            </a:ln>
            <a:effectLst/>
          </c:spPr>
          <c:marker>
            <c:symbol val="none"/>
          </c:marker>
          <c:cat>
            <c:numRef>
              <c:f>'EV HP Dom Baselines'!$B$3:$B$50</c:f>
              <c:numCache>
                <c:formatCode>h:mm</c:formatCode>
                <c:ptCount val="48"/>
                <c:pt idx="0">
                  <c:v>0</c:v>
                </c:pt>
                <c:pt idx="1">
                  <c:v>2.0833333333333332E-2</c:v>
                </c:pt>
                <c:pt idx="2">
                  <c:v>4.1666666666666664E-2</c:v>
                </c:pt>
                <c:pt idx="3">
                  <c:v>6.25E-2</c:v>
                </c:pt>
                <c:pt idx="4">
                  <c:v>8.3333333333333329E-2</c:v>
                </c:pt>
                <c:pt idx="5">
                  <c:v>0.10416666666666667</c:v>
                </c:pt>
                <c:pt idx="6">
                  <c:v>0.125</c:v>
                </c:pt>
                <c:pt idx="7">
                  <c:v>0.14583333333333334</c:v>
                </c:pt>
                <c:pt idx="8">
                  <c:v>0.16666666666666666</c:v>
                </c:pt>
                <c:pt idx="9">
                  <c:v>0.1875</c:v>
                </c:pt>
                <c:pt idx="10">
                  <c:v>0.20833333333333334</c:v>
                </c:pt>
                <c:pt idx="11">
                  <c:v>0.22916666666666666</c:v>
                </c:pt>
                <c:pt idx="12">
                  <c:v>0.25</c:v>
                </c:pt>
                <c:pt idx="13">
                  <c:v>0.27083333333333331</c:v>
                </c:pt>
                <c:pt idx="14">
                  <c:v>0.29166666666666669</c:v>
                </c:pt>
                <c:pt idx="15">
                  <c:v>0.3125</c:v>
                </c:pt>
                <c:pt idx="16">
                  <c:v>0.33333333333333331</c:v>
                </c:pt>
                <c:pt idx="17">
                  <c:v>0.35416666666666669</c:v>
                </c:pt>
                <c:pt idx="18">
                  <c:v>0.375</c:v>
                </c:pt>
                <c:pt idx="19">
                  <c:v>0.39583333333333331</c:v>
                </c:pt>
                <c:pt idx="20">
                  <c:v>0.41666666666666669</c:v>
                </c:pt>
                <c:pt idx="21">
                  <c:v>0.4375</c:v>
                </c:pt>
                <c:pt idx="22">
                  <c:v>0.45833333333333331</c:v>
                </c:pt>
                <c:pt idx="23">
                  <c:v>0.47916666666666669</c:v>
                </c:pt>
                <c:pt idx="24">
                  <c:v>0.5</c:v>
                </c:pt>
                <c:pt idx="25">
                  <c:v>0.52083333333333337</c:v>
                </c:pt>
                <c:pt idx="26">
                  <c:v>0.54166666666666663</c:v>
                </c:pt>
                <c:pt idx="27">
                  <c:v>0.5625</c:v>
                </c:pt>
                <c:pt idx="28">
                  <c:v>0.58333333333333337</c:v>
                </c:pt>
                <c:pt idx="29">
                  <c:v>0.60416666666666663</c:v>
                </c:pt>
                <c:pt idx="30">
                  <c:v>0.625</c:v>
                </c:pt>
                <c:pt idx="31">
                  <c:v>0.64583333333333337</c:v>
                </c:pt>
                <c:pt idx="32">
                  <c:v>0.66666666666666663</c:v>
                </c:pt>
                <c:pt idx="33">
                  <c:v>0.6875</c:v>
                </c:pt>
                <c:pt idx="34">
                  <c:v>0.70833333333333337</c:v>
                </c:pt>
                <c:pt idx="35">
                  <c:v>0.72916666666666663</c:v>
                </c:pt>
                <c:pt idx="36">
                  <c:v>0.75</c:v>
                </c:pt>
                <c:pt idx="37">
                  <c:v>0.77083333333333337</c:v>
                </c:pt>
                <c:pt idx="38">
                  <c:v>0.79166666666666663</c:v>
                </c:pt>
                <c:pt idx="39">
                  <c:v>0.8125</c:v>
                </c:pt>
                <c:pt idx="40">
                  <c:v>0.83333333333333337</c:v>
                </c:pt>
                <c:pt idx="41">
                  <c:v>0.85416666666666663</c:v>
                </c:pt>
                <c:pt idx="42">
                  <c:v>0.875</c:v>
                </c:pt>
                <c:pt idx="43">
                  <c:v>0.89583333333333337</c:v>
                </c:pt>
                <c:pt idx="44">
                  <c:v>0.91666666666666663</c:v>
                </c:pt>
                <c:pt idx="45">
                  <c:v>0.9375</c:v>
                </c:pt>
                <c:pt idx="46">
                  <c:v>0.95833333333333337</c:v>
                </c:pt>
                <c:pt idx="47">
                  <c:v>0.97916666666666663</c:v>
                </c:pt>
              </c:numCache>
            </c:numRef>
          </c:cat>
          <c:val>
            <c:numRef>
              <c:f>'EV HP Dom Baselines'!$L$3:$L$50</c:f>
              <c:numCache>
                <c:formatCode>General</c:formatCode>
                <c:ptCount val="4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7</c:v>
                </c:pt>
                <c:pt idx="31">
                  <c:v>8</c:v>
                </c:pt>
                <c:pt idx="32">
                  <c:v>9</c:v>
                </c:pt>
                <c:pt idx="33">
                  <c:v>10</c:v>
                </c:pt>
                <c:pt idx="34">
                  <c:v>10</c:v>
                </c:pt>
                <c:pt idx="35">
                  <c:v>11</c:v>
                </c:pt>
                <c:pt idx="36">
                  <c:v>12</c:v>
                </c:pt>
                <c:pt idx="37">
                  <c:v>13</c:v>
                </c:pt>
                <c:pt idx="38">
                  <c:v>13</c:v>
                </c:pt>
                <c:pt idx="39">
                  <c:v>0</c:v>
                </c:pt>
                <c:pt idx="40">
                  <c:v>0</c:v>
                </c:pt>
                <c:pt idx="41">
                  <c:v>0</c:v>
                </c:pt>
                <c:pt idx="42">
                  <c:v>0</c:v>
                </c:pt>
                <c:pt idx="43">
                  <c:v>0</c:v>
                </c:pt>
                <c:pt idx="44">
                  <c:v>0</c:v>
                </c:pt>
                <c:pt idx="45">
                  <c:v>0</c:v>
                </c:pt>
                <c:pt idx="46">
                  <c:v>0</c:v>
                </c:pt>
                <c:pt idx="47">
                  <c:v>0</c:v>
                </c:pt>
              </c:numCache>
            </c:numRef>
          </c:val>
          <c:smooth val="0"/>
          <c:extLst>
            <c:ext xmlns:c16="http://schemas.microsoft.com/office/drawing/2014/chart" uri="{C3380CC4-5D6E-409C-BE32-E72D297353CC}">
              <c16:uniqueId val="{00000001-4DB5-4D59-9256-64B1AC4104F6}"/>
            </c:ext>
          </c:extLst>
        </c:ser>
        <c:dLbls>
          <c:showLegendKey val="0"/>
          <c:showVal val="0"/>
          <c:showCatName val="0"/>
          <c:showSerName val="0"/>
          <c:showPercent val="0"/>
          <c:showBubbleSize val="0"/>
        </c:dLbls>
        <c:smooth val="0"/>
        <c:axId val="846386031"/>
        <c:axId val="846384111"/>
      </c:lineChart>
      <c:catAx>
        <c:axId val="846386031"/>
        <c:scaling>
          <c:orientation val="minMax"/>
        </c:scaling>
        <c:delete val="0"/>
        <c:axPos val="b"/>
        <c:numFmt formatCode="h:mm"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384111"/>
        <c:crosses val="autoZero"/>
        <c:auto val="1"/>
        <c:lblAlgn val="ctr"/>
        <c:lblOffset val="100"/>
        <c:noMultiLvlLbl val="0"/>
      </c:catAx>
      <c:valAx>
        <c:axId val="84638411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GB" b="1"/>
                  <a:t>kW</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3860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GB" b="1"/>
              <a:t>EV</a:t>
            </a:r>
            <a:r>
              <a:rPr lang="en-GB" b="1" baseline="0"/>
              <a:t> Portfolio Baseline</a:t>
            </a:r>
            <a:endParaRPr lang="en-GB"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0"/>
          <c:order val="0"/>
          <c:tx>
            <c:strRef>
              <c:f>'EV HP Dom Baselines'!$K$2</c:f>
              <c:strCache>
                <c:ptCount val="1"/>
                <c:pt idx="0">
                  <c:v>Baseline Window LV</c:v>
                </c:pt>
              </c:strCache>
            </c:strRef>
          </c:tx>
          <c:spPr>
            <a:ln w="28575" cap="rnd">
              <a:solidFill>
                <a:schemeClr val="accent1"/>
              </a:solidFill>
              <a:round/>
            </a:ln>
            <a:effectLst/>
          </c:spPr>
          <c:marker>
            <c:symbol val="none"/>
          </c:marker>
          <c:cat>
            <c:numRef>
              <c:f>'EV HP Dom Baselines'!$B$3:$B$50</c:f>
              <c:numCache>
                <c:formatCode>h:mm</c:formatCode>
                <c:ptCount val="48"/>
                <c:pt idx="0">
                  <c:v>0</c:v>
                </c:pt>
                <c:pt idx="1">
                  <c:v>2.0833333333333332E-2</c:v>
                </c:pt>
                <c:pt idx="2">
                  <c:v>4.1666666666666664E-2</c:v>
                </c:pt>
                <c:pt idx="3">
                  <c:v>6.25E-2</c:v>
                </c:pt>
                <c:pt idx="4">
                  <c:v>8.3333333333333329E-2</c:v>
                </c:pt>
                <c:pt idx="5">
                  <c:v>0.10416666666666667</c:v>
                </c:pt>
                <c:pt idx="6">
                  <c:v>0.125</c:v>
                </c:pt>
                <c:pt idx="7">
                  <c:v>0.14583333333333334</c:v>
                </c:pt>
                <c:pt idx="8">
                  <c:v>0.16666666666666666</c:v>
                </c:pt>
                <c:pt idx="9">
                  <c:v>0.1875</c:v>
                </c:pt>
                <c:pt idx="10">
                  <c:v>0.20833333333333334</c:v>
                </c:pt>
                <c:pt idx="11">
                  <c:v>0.22916666666666666</c:v>
                </c:pt>
                <c:pt idx="12">
                  <c:v>0.25</c:v>
                </c:pt>
                <c:pt idx="13">
                  <c:v>0.27083333333333331</c:v>
                </c:pt>
                <c:pt idx="14">
                  <c:v>0.29166666666666669</c:v>
                </c:pt>
                <c:pt idx="15">
                  <c:v>0.3125</c:v>
                </c:pt>
                <c:pt idx="16">
                  <c:v>0.33333333333333331</c:v>
                </c:pt>
                <c:pt idx="17">
                  <c:v>0.35416666666666669</c:v>
                </c:pt>
                <c:pt idx="18">
                  <c:v>0.375</c:v>
                </c:pt>
                <c:pt idx="19">
                  <c:v>0.39583333333333331</c:v>
                </c:pt>
                <c:pt idx="20">
                  <c:v>0.41666666666666669</c:v>
                </c:pt>
                <c:pt idx="21">
                  <c:v>0.4375</c:v>
                </c:pt>
                <c:pt idx="22">
                  <c:v>0.45833333333333331</c:v>
                </c:pt>
                <c:pt idx="23">
                  <c:v>0.47916666666666669</c:v>
                </c:pt>
                <c:pt idx="24">
                  <c:v>0.5</c:v>
                </c:pt>
                <c:pt idx="25">
                  <c:v>0.52083333333333337</c:v>
                </c:pt>
                <c:pt idx="26">
                  <c:v>0.54166666666666663</c:v>
                </c:pt>
                <c:pt idx="27">
                  <c:v>0.5625</c:v>
                </c:pt>
                <c:pt idx="28">
                  <c:v>0.58333333333333337</c:v>
                </c:pt>
                <c:pt idx="29">
                  <c:v>0.60416666666666663</c:v>
                </c:pt>
                <c:pt idx="30">
                  <c:v>0.625</c:v>
                </c:pt>
                <c:pt idx="31">
                  <c:v>0.64583333333333337</c:v>
                </c:pt>
                <c:pt idx="32">
                  <c:v>0.66666666666666663</c:v>
                </c:pt>
                <c:pt idx="33">
                  <c:v>0.6875</c:v>
                </c:pt>
                <c:pt idx="34">
                  <c:v>0.70833333333333337</c:v>
                </c:pt>
                <c:pt idx="35">
                  <c:v>0.72916666666666663</c:v>
                </c:pt>
                <c:pt idx="36">
                  <c:v>0.75</c:v>
                </c:pt>
                <c:pt idx="37">
                  <c:v>0.77083333333333337</c:v>
                </c:pt>
                <c:pt idx="38">
                  <c:v>0.79166666666666663</c:v>
                </c:pt>
                <c:pt idx="39">
                  <c:v>0.8125</c:v>
                </c:pt>
                <c:pt idx="40">
                  <c:v>0.83333333333333337</c:v>
                </c:pt>
                <c:pt idx="41">
                  <c:v>0.85416666666666663</c:v>
                </c:pt>
                <c:pt idx="42">
                  <c:v>0.875</c:v>
                </c:pt>
                <c:pt idx="43">
                  <c:v>0.89583333333333337</c:v>
                </c:pt>
                <c:pt idx="44">
                  <c:v>0.91666666666666663</c:v>
                </c:pt>
                <c:pt idx="45">
                  <c:v>0.9375</c:v>
                </c:pt>
                <c:pt idx="46">
                  <c:v>0.95833333333333337</c:v>
                </c:pt>
                <c:pt idx="47">
                  <c:v>0.97916666666666663</c:v>
                </c:pt>
              </c:numCache>
            </c:numRef>
          </c:cat>
          <c:val>
            <c:numRef>
              <c:f>'EV HP Dom Baselines'!$K$3:$K$50</c:f>
              <c:numCache>
                <c:formatCode>General</c:formatCode>
                <c:ptCount val="4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numCache>
            </c:numRef>
          </c:val>
          <c:smooth val="0"/>
          <c:extLst>
            <c:ext xmlns:c16="http://schemas.microsoft.com/office/drawing/2014/chart" uri="{C3380CC4-5D6E-409C-BE32-E72D297353CC}">
              <c16:uniqueId val="{00000000-ACC4-458A-AABF-F75D5A8DC153}"/>
            </c:ext>
          </c:extLst>
        </c:ser>
        <c:ser>
          <c:idx val="1"/>
          <c:order val="1"/>
          <c:tx>
            <c:strRef>
              <c:f>'EV HP Dom Baselines'!$L$2</c:f>
              <c:strCache>
                <c:ptCount val="1"/>
                <c:pt idx="0">
                  <c:v>Baseline Window HV</c:v>
                </c:pt>
              </c:strCache>
            </c:strRef>
          </c:tx>
          <c:spPr>
            <a:ln w="28575" cap="rnd">
              <a:solidFill>
                <a:schemeClr val="accent2"/>
              </a:solidFill>
              <a:round/>
            </a:ln>
            <a:effectLst/>
          </c:spPr>
          <c:marker>
            <c:symbol val="none"/>
          </c:marker>
          <c:cat>
            <c:numRef>
              <c:f>'EV HP Dom Baselines'!$B$3:$B$50</c:f>
              <c:numCache>
                <c:formatCode>h:mm</c:formatCode>
                <c:ptCount val="48"/>
                <c:pt idx="0">
                  <c:v>0</c:v>
                </c:pt>
                <c:pt idx="1">
                  <c:v>2.0833333333333332E-2</c:v>
                </c:pt>
                <c:pt idx="2">
                  <c:v>4.1666666666666664E-2</c:v>
                </c:pt>
                <c:pt idx="3">
                  <c:v>6.25E-2</c:v>
                </c:pt>
                <c:pt idx="4">
                  <c:v>8.3333333333333329E-2</c:v>
                </c:pt>
                <c:pt idx="5">
                  <c:v>0.10416666666666667</c:v>
                </c:pt>
                <c:pt idx="6">
                  <c:v>0.125</c:v>
                </c:pt>
                <c:pt idx="7">
                  <c:v>0.14583333333333334</c:v>
                </c:pt>
                <c:pt idx="8">
                  <c:v>0.16666666666666666</c:v>
                </c:pt>
                <c:pt idx="9">
                  <c:v>0.1875</c:v>
                </c:pt>
                <c:pt idx="10">
                  <c:v>0.20833333333333334</c:v>
                </c:pt>
                <c:pt idx="11">
                  <c:v>0.22916666666666666</c:v>
                </c:pt>
                <c:pt idx="12">
                  <c:v>0.25</c:v>
                </c:pt>
                <c:pt idx="13">
                  <c:v>0.27083333333333331</c:v>
                </c:pt>
                <c:pt idx="14">
                  <c:v>0.29166666666666669</c:v>
                </c:pt>
                <c:pt idx="15">
                  <c:v>0.3125</c:v>
                </c:pt>
                <c:pt idx="16">
                  <c:v>0.33333333333333331</c:v>
                </c:pt>
                <c:pt idx="17">
                  <c:v>0.35416666666666669</c:v>
                </c:pt>
                <c:pt idx="18">
                  <c:v>0.375</c:v>
                </c:pt>
                <c:pt idx="19">
                  <c:v>0.39583333333333331</c:v>
                </c:pt>
                <c:pt idx="20">
                  <c:v>0.41666666666666669</c:v>
                </c:pt>
                <c:pt idx="21">
                  <c:v>0.4375</c:v>
                </c:pt>
                <c:pt idx="22">
                  <c:v>0.45833333333333331</c:v>
                </c:pt>
                <c:pt idx="23">
                  <c:v>0.47916666666666669</c:v>
                </c:pt>
                <c:pt idx="24">
                  <c:v>0.5</c:v>
                </c:pt>
                <c:pt idx="25">
                  <c:v>0.52083333333333337</c:v>
                </c:pt>
                <c:pt idx="26">
                  <c:v>0.54166666666666663</c:v>
                </c:pt>
                <c:pt idx="27">
                  <c:v>0.5625</c:v>
                </c:pt>
                <c:pt idx="28">
                  <c:v>0.58333333333333337</c:v>
                </c:pt>
                <c:pt idx="29">
                  <c:v>0.60416666666666663</c:v>
                </c:pt>
                <c:pt idx="30">
                  <c:v>0.625</c:v>
                </c:pt>
                <c:pt idx="31">
                  <c:v>0.64583333333333337</c:v>
                </c:pt>
                <c:pt idx="32">
                  <c:v>0.66666666666666663</c:v>
                </c:pt>
                <c:pt idx="33">
                  <c:v>0.6875</c:v>
                </c:pt>
                <c:pt idx="34">
                  <c:v>0.70833333333333337</c:v>
                </c:pt>
                <c:pt idx="35">
                  <c:v>0.72916666666666663</c:v>
                </c:pt>
                <c:pt idx="36">
                  <c:v>0.75</c:v>
                </c:pt>
                <c:pt idx="37">
                  <c:v>0.77083333333333337</c:v>
                </c:pt>
                <c:pt idx="38">
                  <c:v>0.79166666666666663</c:v>
                </c:pt>
                <c:pt idx="39">
                  <c:v>0.8125</c:v>
                </c:pt>
                <c:pt idx="40">
                  <c:v>0.83333333333333337</c:v>
                </c:pt>
                <c:pt idx="41">
                  <c:v>0.85416666666666663</c:v>
                </c:pt>
                <c:pt idx="42">
                  <c:v>0.875</c:v>
                </c:pt>
                <c:pt idx="43">
                  <c:v>0.89583333333333337</c:v>
                </c:pt>
                <c:pt idx="44">
                  <c:v>0.91666666666666663</c:v>
                </c:pt>
                <c:pt idx="45">
                  <c:v>0.9375</c:v>
                </c:pt>
                <c:pt idx="46">
                  <c:v>0.95833333333333337</c:v>
                </c:pt>
                <c:pt idx="47">
                  <c:v>0.97916666666666663</c:v>
                </c:pt>
              </c:numCache>
            </c:numRef>
          </c:cat>
          <c:val>
            <c:numRef>
              <c:f>'EV HP Dom Baselines'!$L$3:$L$50</c:f>
              <c:numCache>
                <c:formatCode>General</c:formatCode>
                <c:ptCount val="4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7</c:v>
                </c:pt>
                <c:pt idx="31">
                  <c:v>8</c:v>
                </c:pt>
                <c:pt idx="32">
                  <c:v>9</c:v>
                </c:pt>
                <c:pt idx="33">
                  <c:v>10</c:v>
                </c:pt>
                <c:pt idx="34">
                  <c:v>10</c:v>
                </c:pt>
                <c:pt idx="35">
                  <c:v>11</c:v>
                </c:pt>
                <c:pt idx="36">
                  <c:v>12</c:v>
                </c:pt>
                <c:pt idx="37">
                  <c:v>13</c:v>
                </c:pt>
                <c:pt idx="38">
                  <c:v>13</c:v>
                </c:pt>
                <c:pt idx="39">
                  <c:v>0</c:v>
                </c:pt>
                <c:pt idx="40">
                  <c:v>0</c:v>
                </c:pt>
                <c:pt idx="41">
                  <c:v>0</c:v>
                </c:pt>
                <c:pt idx="42">
                  <c:v>0</c:v>
                </c:pt>
                <c:pt idx="43">
                  <c:v>0</c:v>
                </c:pt>
                <c:pt idx="44">
                  <c:v>0</c:v>
                </c:pt>
                <c:pt idx="45">
                  <c:v>0</c:v>
                </c:pt>
                <c:pt idx="46">
                  <c:v>0</c:v>
                </c:pt>
                <c:pt idx="47">
                  <c:v>0</c:v>
                </c:pt>
              </c:numCache>
            </c:numRef>
          </c:val>
          <c:smooth val="0"/>
          <c:extLst>
            <c:ext xmlns:c16="http://schemas.microsoft.com/office/drawing/2014/chart" uri="{C3380CC4-5D6E-409C-BE32-E72D297353CC}">
              <c16:uniqueId val="{00000001-ACC4-458A-AABF-F75D5A8DC153}"/>
            </c:ext>
          </c:extLst>
        </c:ser>
        <c:dLbls>
          <c:showLegendKey val="0"/>
          <c:showVal val="0"/>
          <c:showCatName val="0"/>
          <c:showSerName val="0"/>
          <c:showPercent val="0"/>
          <c:showBubbleSize val="0"/>
        </c:dLbls>
        <c:smooth val="0"/>
        <c:axId val="846386031"/>
        <c:axId val="846384111"/>
      </c:lineChart>
      <c:catAx>
        <c:axId val="846386031"/>
        <c:scaling>
          <c:orientation val="minMax"/>
        </c:scaling>
        <c:delete val="0"/>
        <c:axPos val="b"/>
        <c:numFmt formatCode="h:mm"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384111"/>
        <c:crosses val="autoZero"/>
        <c:auto val="1"/>
        <c:lblAlgn val="ctr"/>
        <c:lblOffset val="100"/>
        <c:noMultiLvlLbl val="0"/>
      </c:catAx>
      <c:valAx>
        <c:axId val="84638411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63860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xdr:col>
      <xdr:colOff>212725</xdr:colOff>
      <xdr:row>7</xdr:row>
      <xdr:rowOff>98425</xdr:rowOff>
    </xdr:from>
    <xdr:to>
      <xdr:col>11</xdr:col>
      <xdr:colOff>517525</xdr:colOff>
      <xdr:row>22</xdr:row>
      <xdr:rowOff>79375</xdr:rowOff>
    </xdr:to>
    <xdr:graphicFrame macro="">
      <xdr:nvGraphicFramePr>
        <xdr:cNvPr id="3" name="Chart 2">
          <a:extLst>
            <a:ext uri="{FF2B5EF4-FFF2-40B4-BE49-F238E27FC236}">
              <a16:creationId xmlns:a16="http://schemas.microsoft.com/office/drawing/2014/main" id="{DF1BA2E5-6671-AA22-E915-5E725F96185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885825</xdr:colOff>
      <xdr:row>12</xdr:row>
      <xdr:rowOff>190500</xdr:rowOff>
    </xdr:from>
    <xdr:to>
      <xdr:col>17</xdr:col>
      <xdr:colOff>57150</xdr:colOff>
      <xdr:row>31</xdr:row>
      <xdr:rowOff>177595</xdr:rowOff>
    </xdr:to>
    <xdr:graphicFrame macro="">
      <xdr:nvGraphicFramePr>
        <xdr:cNvPr id="2" name="Chart 1">
          <a:extLst>
            <a:ext uri="{FF2B5EF4-FFF2-40B4-BE49-F238E27FC236}">
              <a16:creationId xmlns:a16="http://schemas.microsoft.com/office/drawing/2014/main" id="{70B9F9EE-93EA-49E1-BF42-E2C419A259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0</xdr:row>
      <xdr:rowOff>171450</xdr:rowOff>
    </xdr:from>
    <xdr:to>
      <xdr:col>17</xdr:col>
      <xdr:colOff>38100</xdr:colOff>
      <xdr:row>12</xdr:row>
      <xdr:rowOff>85725</xdr:rowOff>
    </xdr:to>
    <xdr:sp macro="" textlink="">
      <xdr:nvSpPr>
        <xdr:cNvPr id="5" name="Rectangle 2">
          <a:extLst>
            <a:ext uri="{FF2B5EF4-FFF2-40B4-BE49-F238E27FC236}">
              <a16:creationId xmlns:a16="http://schemas.microsoft.com/office/drawing/2014/main" id="{1545F55D-C140-456B-21EC-C1B34DE1EA78}"/>
            </a:ext>
          </a:extLst>
        </xdr:cNvPr>
        <xdr:cNvSpPr/>
      </xdr:nvSpPr>
      <xdr:spPr>
        <a:xfrm>
          <a:off x="4667250" y="171450"/>
          <a:ext cx="8286750" cy="2314575"/>
        </a:xfrm>
        <a:prstGeom prst="rect">
          <a:avLst/>
        </a:prstGeom>
      </xdr:spPr>
      <xdr:style>
        <a:lnRef idx="2">
          <a:schemeClr val="accent1">
            <a:shade val="15000"/>
          </a:schemeClr>
        </a:lnRef>
        <a:fillRef idx="1001">
          <a:schemeClr val="lt2"/>
        </a:fillRef>
        <a:effectRef idx="0">
          <a:schemeClr val="accent1"/>
        </a:effectRef>
        <a:fontRef idx="minor">
          <a:schemeClr val="lt1"/>
        </a:fontRef>
      </xdr:style>
      <xdr:txBody>
        <a:bodyPr vertOverflow="clip" horzOverflow="clip" rtlCol="0" anchor="t"/>
        <a:lstStyle/>
        <a:p>
          <a:pPr algn="l"/>
          <a:r>
            <a:rPr lang="en-GB" sz="1100">
              <a:solidFill>
                <a:sysClr val="windowText" lastClr="000000"/>
              </a:solidFill>
            </a:rPr>
            <a:t>The</a:t>
          </a:r>
          <a:r>
            <a:rPr lang="en-GB" sz="1100" baseline="0">
              <a:solidFill>
                <a:sysClr val="windowText" lastClr="000000"/>
              </a:solidFill>
            </a:rPr>
            <a:t> </a:t>
          </a:r>
          <a:r>
            <a:rPr lang="en-GB" sz="1100">
              <a:solidFill>
                <a:sysClr val="windowText" lastClr="000000"/>
              </a:solidFill>
            </a:rPr>
            <a:t>calculator</a:t>
          </a:r>
          <a:r>
            <a:rPr lang="en-GB" sz="1100" baseline="0">
              <a:solidFill>
                <a:sysClr val="windowText" lastClr="000000"/>
              </a:solidFill>
            </a:rPr>
            <a:t> provides the maximum revenue opportunity for aggregated residential EV chargers for Tender Round 13 (TR13).</a:t>
          </a:r>
        </a:p>
        <a:p>
          <a:pPr algn="l"/>
          <a:endParaRPr lang="en-GB" sz="1100" baseline="0">
            <a:solidFill>
              <a:sysClr val="windowText" lastClr="000000"/>
            </a:solidFill>
          </a:endParaRPr>
        </a:p>
        <a:p>
          <a:pPr lvl="1" algn="l"/>
          <a:r>
            <a:rPr lang="en-GB" sz="1100" b="1" u="none" baseline="0">
              <a:solidFill>
                <a:sysClr val="windowText" lastClr="000000"/>
              </a:solidFill>
            </a:rPr>
            <a:t>- Only the blue cells in Column B need to be inputed/selected</a:t>
          </a:r>
        </a:p>
        <a:p>
          <a:pPr lvl="1" algn="l"/>
          <a:endParaRPr lang="en-GB" sz="1100" b="1" u="none" baseline="0">
            <a:solidFill>
              <a:sysClr val="windowText" lastClr="000000"/>
            </a:solidFill>
          </a:endParaRPr>
        </a:p>
        <a:p>
          <a:pPr lvl="1" algn="l"/>
          <a:r>
            <a:rPr lang="en-GB" sz="1100" b="1" u="none" baseline="0">
              <a:solidFill>
                <a:sysClr val="windowText" lastClr="000000"/>
              </a:solidFill>
            </a:rPr>
            <a:t>- Please always populate the cells from top row to bottom</a:t>
          </a:r>
        </a:p>
        <a:p>
          <a:pPr algn="l"/>
          <a:endParaRPr lang="en-GB" sz="1100" b="0" u="none" baseline="0">
            <a:solidFill>
              <a:sysClr val="windowText" lastClr="000000"/>
            </a:solidFill>
          </a:endParaRPr>
        </a:p>
        <a:p>
          <a:pPr lvl="1" algn="l"/>
          <a:r>
            <a:rPr lang="en-GB" sz="1100" b="0" u="none" baseline="0">
              <a:solidFill>
                <a:sysClr val="windowText" lastClr="000000"/>
              </a:solidFill>
            </a:rPr>
            <a:t>- </a:t>
          </a:r>
          <a:r>
            <a:rPr lang="en-GB" sz="1100" b="1" u="none" baseline="0">
              <a:solidFill>
                <a:sysClr val="windowText" lastClr="000000"/>
              </a:solidFill>
            </a:rPr>
            <a:t>Each input and selection will have additional notes for further clarity</a:t>
          </a:r>
        </a:p>
        <a:p>
          <a:pPr algn="l"/>
          <a:endParaRPr lang="en-GB" sz="1100" b="0" u="none" baseline="0">
            <a:solidFill>
              <a:sysClr val="windowText" lastClr="000000"/>
            </a:solidFill>
          </a:endParaRPr>
        </a:p>
        <a:p>
          <a:pPr algn="l"/>
          <a:r>
            <a:rPr lang="en-GB" sz="1100" b="0" u="none" baseline="0">
              <a:solidFill>
                <a:sysClr val="windowText" lastClr="000000"/>
              </a:solidFill>
            </a:rPr>
            <a:t>For more details regarding opportunities please refer to the Competition Data found in the TenderHub. It also includes a postcode checker. Links can be found in Helpful Resources (Column S).</a:t>
          </a:r>
        </a:p>
        <a:p>
          <a:pPr algn="l"/>
          <a:endParaRPr lang="en-GB" sz="1100" b="0" u="none" baseline="0">
            <a:solidFill>
              <a:sysClr val="windowText" lastClr="000000"/>
            </a:solidFill>
          </a:endParaRPr>
        </a:p>
        <a:p>
          <a:pPr algn="l"/>
          <a:r>
            <a:rPr lang="en-GB" sz="1100" b="0" u="none" baseline="0">
              <a:solidFill>
                <a:sysClr val="windowText" lastClr="000000"/>
              </a:solidFill>
            </a:rPr>
            <a:t>Note: Postcodes help to provide a guide to connectivity, if your asset is on the boundary they may still be able to participate. Reach out to the Flexibility Markets for more details.</a:t>
          </a:r>
          <a:endParaRPr lang="en-GB" sz="1100" baseline="0">
            <a:solidFill>
              <a:sysClr val="windowText" lastClr="000000"/>
            </a:solidFill>
          </a:endParaRPr>
        </a:p>
        <a:p>
          <a:pPr algn="l"/>
          <a:endParaRPr lang="en-GB"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117474</xdr:colOff>
      <xdr:row>9</xdr:row>
      <xdr:rowOff>163511</xdr:rowOff>
    </xdr:from>
    <xdr:to>
      <xdr:col>23</xdr:col>
      <xdr:colOff>225425</xdr:colOff>
      <xdr:row>28</xdr:row>
      <xdr:rowOff>63500</xdr:rowOff>
    </xdr:to>
    <xdr:graphicFrame macro="">
      <xdr:nvGraphicFramePr>
        <xdr:cNvPr id="2" name="Chart 1">
          <a:extLst>
            <a:ext uri="{FF2B5EF4-FFF2-40B4-BE49-F238E27FC236}">
              <a16:creationId xmlns:a16="http://schemas.microsoft.com/office/drawing/2014/main" id="{31B2D815-3B2A-8E8C-910A-CB244072EC8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s://d1lf1oz5vvdb9r.cloudfront.net/app/uploads/2024/10/Participation-Guidance-V1.2.pdf" TargetMode="External"/><Relationship Id="rId7" Type="http://schemas.openxmlformats.org/officeDocument/2006/relationships/comments" Target="../comments1.xml"/><Relationship Id="rId2" Type="http://schemas.openxmlformats.org/officeDocument/2006/relationships/hyperlink" Target="https://dso.ukpowernetworks.co.uk/flexibility/tender-hub" TargetMode="External"/><Relationship Id="rId1" Type="http://schemas.openxmlformats.org/officeDocument/2006/relationships/hyperlink" Target="https://view.officeapps.live.com/op/view.aspx?src=https%3A%2F%2Fd1lf1oz5vvdb9r.cloudfront.net%2Fapp%2Fuploads%2F2025%2F11%2FCompetition-Data-Autumn-2025-Tender-V1.xlsx&amp;wdOrigin=BROWSELINK" TargetMode="External"/><Relationship Id="rId6" Type="http://schemas.openxmlformats.org/officeDocument/2006/relationships/vmlDrawing" Target="../drawings/vmlDrawing1.vml"/><Relationship Id="rId5" Type="http://schemas.openxmlformats.org/officeDocument/2006/relationships/drawing" Target="../drawings/drawing2.xml"/><Relationship Id="rId4" Type="http://schemas.openxmlformats.org/officeDocument/2006/relationships/hyperlink" Target="https://view.officeapps.live.com/op/view.aspx?src=https%3A%2F%2Fd1lf1oz5vvdb9r.cloudfront.net%2Fapp%2Fuploads%2F2024%2F10%2FBaseline-data-for-electric-vehicles-heat-pumps-and-householdsBaselines.xlsx&amp;wdOrigin=BROWSELINK"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D8D2E-565B-4BBA-BD01-EDC850539C68}">
  <dimension ref="A2:B6"/>
  <sheetViews>
    <sheetView workbookViewId="0">
      <selection activeCell="B9" sqref="B9"/>
    </sheetView>
  </sheetViews>
  <sheetFormatPr defaultRowHeight="14.45"/>
  <cols>
    <col min="1" max="1" width="16.5703125" customWidth="1"/>
    <col min="2" max="2" width="58.7109375" bestFit="1" customWidth="1"/>
  </cols>
  <sheetData>
    <row r="2" spans="1:2" ht="15.95">
      <c r="A2" s="2" t="s">
        <v>0</v>
      </c>
      <c r="B2" s="2" t="s">
        <v>1</v>
      </c>
    </row>
    <row r="3" spans="1:2">
      <c r="A3" t="s">
        <v>2</v>
      </c>
      <c r="B3" t="s">
        <v>3</v>
      </c>
    </row>
    <row r="4" spans="1:2">
      <c r="A4" t="s">
        <v>4</v>
      </c>
      <c r="B4" t="s">
        <v>5</v>
      </c>
    </row>
    <row r="5" spans="1:2">
      <c r="A5" t="s">
        <v>6</v>
      </c>
      <c r="B5" t="s">
        <v>7</v>
      </c>
    </row>
    <row r="6" spans="1:2">
      <c r="A6" t="s">
        <v>8</v>
      </c>
      <c r="B6" t="s">
        <v>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D3874-59BD-48FE-A5AD-082595E12D41}">
  <dimension ref="A1:B102"/>
  <sheetViews>
    <sheetView topLeftCell="A6" workbookViewId="0">
      <selection activeCell="B10" sqref="B10"/>
    </sheetView>
  </sheetViews>
  <sheetFormatPr defaultRowHeight="14.45"/>
  <cols>
    <col min="1" max="1" width="14.85546875" style="3" customWidth="1"/>
    <col min="2" max="2" width="17.140625" style="3" bestFit="1" customWidth="1"/>
  </cols>
  <sheetData>
    <row r="1" spans="1:2">
      <c r="A1" s="3" t="s">
        <v>10</v>
      </c>
      <c r="B1" s="3" t="s">
        <v>11</v>
      </c>
    </row>
    <row r="2" spans="1:2">
      <c r="A2" s="18">
        <v>1</v>
      </c>
      <c r="B2" s="18">
        <v>1</v>
      </c>
    </row>
    <row r="3" spans="1:2">
      <c r="A3" s="18">
        <v>0.99</v>
      </c>
      <c r="B3" s="18">
        <v>1</v>
      </c>
    </row>
    <row r="4" spans="1:2">
      <c r="A4" s="18">
        <v>0.98</v>
      </c>
      <c r="B4" s="18">
        <v>1</v>
      </c>
    </row>
    <row r="5" spans="1:2">
      <c r="A5" s="18">
        <v>0.97</v>
      </c>
      <c r="B5" s="18">
        <v>1</v>
      </c>
    </row>
    <row r="6" spans="1:2">
      <c r="A6" s="18">
        <v>0.96</v>
      </c>
      <c r="B6" s="18">
        <v>1</v>
      </c>
    </row>
    <row r="7" spans="1:2">
      <c r="A7" s="18">
        <v>0.95</v>
      </c>
      <c r="B7" s="18">
        <v>1</v>
      </c>
    </row>
    <row r="8" spans="1:2">
      <c r="A8" s="18">
        <v>0.94</v>
      </c>
      <c r="B8" s="18">
        <f>A8-3%</f>
        <v>0.90999999999999992</v>
      </c>
    </row>
    <row r="9" spans="1:2">
      <c r="A9" s="18">
        <v>0.93</v>
      </c>
      <c r="B9" s="18">
        <f>B8-3%</f>
        <v>0.87999999999999989</v>
      </c>
    </row>
    <row r="10" spans="1:2">
      <c r="A10" s="18">
        <v>0.92</v>
      </c>
      <c r="B10" s="18">
        <f>B9-3%</f>
        <v>0.84999999999999987</v>
      </c>
    </row>
    <row r="11" spans="1:2">
      <c r="A11" s="18">
        <v>0.91</v>
      </c>
      <c r="B11" s="18">
        <f t="shared" ref="B11:B38" si="0">B10-3%</f>
        <v>0.81999999999999984</v>
      </c>
    </row>
    <row r="12" spans="1:2">
      <c r="A12" s="18">
        <v>0.9</v>
      </c>
      <c r="B12" s="18">
        <f t="shared" si="0"/>
        <v>0.78999999999999981</v>
      </c>
    </row>
    <row r="13" spans="1:2">
      <c r="A13" s="18">
        <v>0.89</v>
      </c>
      <c r="B13" s="18">
        <f t="shared" si="0"/>
        <v>0.75999999999999979</v>
      </c>
    </row>
    <row r="14" spans="1:2">
      <c r="A14" s="18">
        <v>0.88</v>
      </c>
      <c r="B14" s="18">
        <f t="shared" si="0"/>
        <v>0.72999999999999976</v>
      </c>
    </row>
    <row r="15" spans="1:2">
      <c r="A15" s="18">
        <v>0.87</v>
      </c>
      <c r="B15" s="18">
        <f t="shared" si="0"/>
        <v>0.69999999999999973</v>
      </c>
    </row>
    <row r="16" spans="1:2">
      <c r="A16" s="18">
        <v>0.86</v>
      </c>
      <c r="B16" s="18">
        <f t="shared" si="0"/>
        <v>0.66999999999999971</v>
      </c>
    </row>
    <row r="17" spans="1:2">
      <c r="A17" s="18">
        <v>0.85</v>
      </c>
      <c r="B17" s="18">
        <f t="shared" si="0"/>
        <v>0.63999999999999968</v>
      </c>
    </row>
    <row r="18" spans="1:2">
      <c r="A18" s="18">
        <v>0.84</v>
      </c>
      <c r="B18" s="18">
        <f t="shared" si="0"/>
        <v>0.60999999999999965</v>
      </c>
    </row>
    <row r="19" spans="1:2">
      <c r="A19" s="18">
        <v>0.83</v>
      </c>
      <c r="B19" s="18">
        <f t="shared" si="0"/>
        <v>0.57999999999999963</v>
      </c>
    </row>
    <row r="20" spans="1:2">
      <c r="A20" s="18">
        <v>0.82</v>
      </c>
      <c r="B20" s="18">
        <f t="shared" si="0"/>
        <v>0.5499999999999996</v>
      </c>
    </row>
    <row r="21" spans="1:2">
      <c r="A21" s="18">
        <v>0.81</v>
      </c>
      <c r="B21" s="18">
        <f t="shared" si="0"/>
        <v>0.51999999999999957</v>
      </c>
    </row>
    <row r="22" spans="1:2">
      <c r="A22" s="18">
        <v>0.8</v>
      </c>
      <c r="B22" s="18">
        <f t="shared" si="0"/>
        <v>0.48999999999999955</v>
      </c>
    </row>
    <row r="23" spans="1:2">
      <c r="A23" s="18">
        <v>0.79</v>
      </c>
      <c r="B23" s="18">
        <f t="shared" si="0"/>
        <v>0.45999999999999952</v>
      </c>
    </row>
    <row r="24" spans="1:2">
      <c r="A24" s="18">
        <v>0.78</v>
      </c>
      <c r="B24" s="18">
        <f t="shared" si="0"/>
        <v>0.42999999999999949</v>
      </c>
    </row>
    <row r="25" spans="1:2">
      <c r="A25" s="18">
        <v>0.77</v>
      </c>
      <c r="B25" s="18">
        <f t="shared" si="0"/>
        <v>0.39999999999999947</v>
      </c>
    </row>
    <row r="26" spans="1:2">
      <c r="A26" s="18">
        <v>0.76</v>
      </c>
      <c r="B26" s="18">
        <f t="shared" si="0"/>
        <v>0.36999999999999944</v>
      </c>
    </row>
    <row r="27" spans="1:2">
      <c r="A27" s="18">
        <v>0.75</v>
      </c>
      <c r="B27" s="18">
        <f t="shared" si="0"/>
        <v>0.33999999999999941</v>
      </c>
    </row>
    <row r="28" spans="1:2">
      <c r="A28" s="18">
        <v>0.74</v>
      </c>
      <c r="B28" s="18">
        <f t="shared" si="0"/>
        <v>0.30999999999999939</v>
      </c>
    </row>
    <row r="29" spans="1:2">
      <c r="A29" s="18">
        <v>0.73</v>
      </c>
      <c r="B29" s="18">
        <f t="shared" si="0"/>
        <v>0.27999999999999936</v>
      </c>
    </row>
    <row r="30" spans="1:2">
      <c r="A30" s="18">
        <v>0.72</v>
      </c>
      <c r="B30" s="18">
        <f t="shared" si="0"/>
        <v>0.24999999999999936</v>
      </c>
    </row>
    <row r="31" spans="1:2">
      <c r="A31" s="18">
        <v>0.71</v>
      </c>
      <c r="B31" s="18">
        <f t="shared" si="0"/>
        <v>0.21999999999999936</v>
      </c>
    </row>
    <row r="32" spans="1:2">
      <c r="A32" s="18">
        <v>0.7</v>
      </c>
      <c r="B32" s="18">
        <f t="shared" si="0"/>
        <v>0.18999999999999936</v>
      </c>
    </row>
    <row r="33" spans="1:2">
      <c r="A33" s="18">
        <v>0.69</v>
      </c>
      <c r="B33" s="18">
        <f t="shared" si="0"/>
        <v>0.15999999999999936</v>
      </c>
    </row>
    <row r="34" spans="1:2">
      <c r="A34" s="18">
        <v>0.68</v>
      </c>
      <c r="B34" s="18">
        <f t="shared" si="0"/>
        <v>0.12999999999999937</v>
      </c>
    </row>
    <row r="35" spans="1:2">
      <c r="A35" s="18">
        <v>0.67</v>
      </c>
      <c r="B35" s="18">
        <f t="shared" si="0"/>
        <v>9.9999999999999367E-2</v>
      </c>
    </row>
    <row r="36" spans="1:2">
      <c r="A36" s="18">
        <v>0.66</v>
      </c>
      <c r="B36" s="18">
        <f t="shared" si="0"/>
        <v>6.9999999999999368E-2</v>
      </c>
    </row>
    <row r="37" spans="1:2">
      <c r="A37" s="18">
        <v>0.65</v>
      </c>
      <c r="B37" s="18">
        <f t="shared" si="0"/>
        <v>3.9999999999999369E-2</v>
      </c>
    </row>
    <row r="38" spans="1:2">
      <c r="A38" s="18">
        <v>0.64</v>
      </c>
      <c r="B38" s="18">
        <f t="shared" si="0"/>
        <v>9.9999999999993705E-3</v>
      </c>
    </row>
    <row r="39" spans="1:2">
      <c r="A39" s="18">
        <v>0.63</v>
      </c>
      <c r="B39" s="18">
        <v>0</v>
      </c>
    </row>
    <row r="40" spans="1:2">
      <c r="A40" s="18">
        <v>0.62</v>
      </c>
      <c r="B40" s="18">
        <v>0</v>
      </c>
    </row>
    <row r="41" spans="1:2">
      <c r="A41" s="18">
        <v>0.61</v>
      </c>
      <c r="B41" s="18">
        <v>0</v>
      </c>
    </row>
    <row r="42" spans="1:2">
      <c r="A42" s="18">
        <v>0.6</v>
      </c>
      <c r="B42" s="18">
        <v>0</v>
      </c>
    </row>
    <row r="43" spans="1:2">
      <c r="A43" s="18"/>
      <c r="B43" s="18"/>
    </row>
    <row r="44" spans="1:2">
      <c r="A44" s="18"/>
      <c r="B44" s="18"/>
    </row>
    <row r="45" spans="1:2">
      <c r="A45" s="18"/>
      <c r="B45" s="18"/>
    </row>
    <row r="46" spans="1:2">
      <c r="A46" s="18"/>
      <c r="B46" s="18"/>
    </row>
    <row r="47" spans="1:2">
      <c r="A47" s="18"/>
      <c r="B47" s="18"/>
    </row>
    <row r="48" spans="1:2">
      <c r="A48" s="18"/>
      <c r="B48" s="18"/>
    </row>
    <row r="49" spans="1:2">
      <c r="A49" s="18"/>
      <c r="B49" s="18"/>
    </row>
    <row r="50" spans="1:2">
      <c r="A50" s="18"/>
      <c r="B50" s="18"/>
    </row>
    <row r="51" spans="1:2">
      <c r="A51" s="18"/>
      <c r="B51" s="18"/>
    </row>
    <row r="52" spans="1:2">
      <c r="A52" s="18"/>
      <c r="B52" s="18"/>
    </row>
    <row r="53" spans="1:2">
      <c r="A53" s="18"/>
      <c r="B53" s="18"/>
    </row>
    <row r="54" spans="1:2">
      <c r="A54" s="18"/>
      <c r="B54" s="18"/>
    </row>
    <row r="55" spans="1:2">
      <c r="A55" s="18"/>
      <c r="B55" s="18"/>
    </row>
    <row r="56" spans="1:2">
      <c r="A56" s="18"/>
      <c r="B56" s="18"/>
    </row>
    <row r="57" spans="1:2">
      <c r="A57" s="18"/>
      <c r="B57" s="18"/>
    </row>
    <row r="58" spans="1:2">
      <c r="A58" s="18"/>
      <c r="B58" s="18"/>
    </row>
    <row r="59" spans="1:2">
      <c r="A59" s="18"/>
      <c r="B59" s="18"/>
    </row>
    <row r="60" spans="1:2">
      <c r="A60" s="18"/>
      <c r="B60" s="18"/>
    </row>
    <row r="61" spans="1:2">
      <c r="A61" s="18"/>
      <c r="B61" s="18"/>
    </row>
    <row r="62" spans="1:2">
      <c r="A62" s="18"/>
      <c r="B62" s="18"/>
    </row>
    <row r="63" spans="1:2">
      <c r="A63" s="18"/>
      <c r="B63" s="18"/>
    </row>
    <row r="64" spans="1:2">
      <c r="A64" s="18"/>
      <c r="B64" s="18"/>
    </row>
    <row r="65" spans="1:2">
      <c r="A65" s="18"/>
      <c r="B65" s="18"/>
    </row>
    <row r="66" spans="1:2">
      <c r="A66" s="18"/>
      <c r="B66" s="18"/>
    </row>
    <row r="67" spans="1:2">
      <c r="A67" s="18"/>
      <c r="B67" s="18"/>
    </row>
    <row r="68" spans="1:2">
      <c r="A68" s="18"/>
      <c r="B68" s="18"/>
    </row>
    <row r="69" spans="1:2">
      <c r="A69" s="18"/>
      <c r="B69" s="18"/>
    </row>
    <row r="70" spans="1:2">
      <c r="A70" s="18"/>
      <c r="B70" s="18"/>
    </row>
    <row r="71" spans="1:2">
      <c r="A71" s="18"/>
      <c r="B71" s="18"/>
    </row>
    <row r="72" spans="1:2">
      <c r="A72" s="18"/>
      <c r="B72" s="18"/>
    </row>
    <row r="73" spans="1:2">
      <c r="A73" s="18"/>
      <c r="B73" s="18"/>
    </row>
    <row r="74" spans="1:2">
      <c r="A74" s="18"/>
      <c r="B74" s="18"/>
    </row>
    <row r="75" spans="1:2">
      <c r="A75" s="18"/>
      <c r="B75" s="18"/>
    </row>
    <row r="76" spans="1:2">
      <c r="A76" s="18"/>
      <c r="B76" s="18"/>
    </row>
    <row r="77" spans="1:2">
      <c r="A77" s="18"/>
      <c r="B77" s="18"/>
    </row>
    <row r="78" spans="1:2">
      <c r="A78" s="18"/>
      <c r="B78" s="18"/>
    </row>
    <row r="79" spans="1:2">
      <c r="A79" s="18"/>
      <c r="B79" s="18"/>
    </row>
    <row r="80" spans="1:2">
      <c r="A80" s="18"/>
      <c r="B80" s="18"/>
    </row>
    <row r="81" spans="1:2">
      <c r="A81" s="18"/>
      <c r="B81" s="18"/>
    </row>
    <row r="82" spans="1:2">
      <c r="A82" s="18"/>
      <c r="B82" s="18"/>
    </row>
    <row r="83" spans="1:2">
      <c r="A83" s="18"/>
      <c r="B83" s="18"/>
    </row>
    <row r="84" spans="1:2">
      <c r="A84" s="18"/>
      <c r="B84" s="18"/>
    </row>
    <row r="85" spans="1:2">
      <c r="A85" s="18"/>
      <c r="B85" s="18"/>
    </row>
    <row r="86" spans="1:2">
      <c r="A86" s="18"/>
      <c r="B86" s="18"/>
    </row>
    <row r="87" spans="1:2">
      <c r="A87" s="18"/>
      <c r="B87" s="18"/>
    </row>
    <row r="88" spans="1:2">
      <c r="A88" s="18"/>
      <c r="B88" s="18"/>
    </row>
    <row r="89" spans="1:2">
      <c r="A89" s="18"/>
      <c r="B89" s="18"/>
    </row>
    <row r="90" spans="1:2">
      <c r="A90" s="18"/>
      <c r="B90" s="18"/>
    </row>
    <row r="91" spans="1:2">
      <c r="A91" s="18"/>
      <c r="B91" s="18"/>
    </row>
    <row r="92" spans="1:2">
      <c r="A92" s="18"/>
      <c r="B92" s="18"/>
    </row>
    <row r="93" spans="1:2">
      <c r="A93" s="18"/>
      <c r="B93" s="18"/>
    </row>
    <row r="94" spans="1:2">
      <c r="A94" s="18"/>
      <c r="B94" s="18"/>
    </row>
    <row r="95" spans="1:2">
      <c r="A95" s="18"/>
      <c r="B95" s="18"/>
    </row>
    <row r="96" spans="1:2">
      <c r="A96" s="18"/>
      <c r="B96" s="18"/>
    </row>
    <row r="97" spans="1:2">
      <c r="A97" s="18"/>
      <c r="B97" s="18"/>
    </row>
    <row r="98" spans="1:2">
      <c r="A98" s="18"/>
      <c r="B98" s="18"/>
    </row>
    <row r="99" spans="1:2">
      <c r="A99" s="18"/>
      <c r="B99" s="18"/>
    </row>
    <row r="100" spans="1:2">
      <c r="A100" s="18"/>
      <c r="B100" s="18"/>
    </row>
    <row r="101" spans="1:2">
      <c r="A101" s="18"/>
      <c r="B101" s="18"/>
    </row>
    <row r="102" spans="1:2">
      <c r="A102" s="18"/>
      <c r="B102" s="18"/>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A28EE-AAE7-429C-BE6B-1E059F094471}">
  <sheetPr>
    <tabColor theme="4"/>
  </sheetPr>
  <dimension ref="A1:S32"/>
  <sheetViews>
    <sheetView showGridLines="0" tabSelected="1" zoomScaleNormal="100" workbookViewId="0">
      <selection activeCell="U18" sqref="U18"/>
    </sheetView>
  </sheetViews>
  <sheetFormatPr defaultRowHeight="14.45"/>
  <cols>
    <col min="1" max="1" width="26.140625" bestFit="1" customWidth="1"/>
    <col min="2" max="2" width="23.42578125" customWidth="1"/>
    <col min="3" max="3" width="6.85546875" customWidth="1"/>
    <col min="4" max="4" width="13.5703125" customWidth="1"/>
    <col min="5" max="5" width="14" bestFit="1" customWidth="1"/>
    <col min="19" max="19" width="23" customWidth="1"/>
  </cols>
  <sheetData>
    <row r="1" spans="1:19" ht="15" thickBot="1">
      <c r="C1" s="67" t="str">
        <f>_xlfn.CONCAT(B7,B8,B9)</f>
        <v>SAOU_DemandChelmsford East LocalSummer 2027</v>
      </c>
      <c r="D1" s="67">
        <f>MIN(B11,B12)</f>
        <v>1.2999999999999999E-2</v>
      </c>
    </row>
    <row r="2" spans="1:19" ht="15.95">
      <c r="A2" s="68" t="s">
        <v>12</v>
      </c>
      <c r="B2" s="81" t="s">
        <v>13</v>
      </c>
      <c r="C2" s="69"/>
      <c r="S2" s="85" t="s">
        <v>14</v>
      </c>
    </row>
    <row r="3" spans="1:19" ht="15.95">
      <c r="A3" s="70" t="s">
        <v>15</v>
      </c>
      <c r="B3" s="66" t="s">
        <v>16</v>
      </c>
      <c r="C3" s="71"/>
      <c r="S3" s="86" t="s">
        <v>17</v>
      </c>
    </row>
    <row r="4" spans="1:19" ht="15.95">
      <c r="A4" s="70" t="s">
        <v>18</v>
      </c>
      <c r="B4" s="84">
        <v>10</v>
      </c>
      <c r="C4" s="71"/>
      <c r="S4" s="86" t="s">
        <v>19</v>
      </c>
    </row>
    <row r="5" spans="1:19" ht="15.95">
      <c r="A5" s="70"/>
      <c r="B5" s="66"/>
      <c r="C5" s="71"/>
      <c r="S5" s="86" t="s">
        <v>20</v>
      </c>
    </row>
    <row r="6" spans="1:19" ht="16.5" thickBot="1">
      <c r="A6" s="70"/>
      <c r="B6" s="66"/>
      <c r="C6" s="71"/>
      <c r="S6" s="87" t="s">
        <v>21</v>
      </c>
    </row>
    <row r="7" spans="1:19" ht="15.95">
      <c r="A7" s="70" t="s">
        <v>22</v>
      </c>
      <c r="B7" s="84" t="s">
        <v>23</v>
      </c>
      <c r="C7" s="71"/>
    </row>
    <row r="8" spans="1:19" ht="15.95">
      <c r="A8" s="70" t="s">
        <v>24</v>
      </c>
      <c r="B8" s="84" t="s">
        <v>25</v>
      </c>
      <c r="C8" s="71"/>
    </row>
    <row r="9" spans="1:19" ht="15.95">
      <c r="A9" s="70" t="s">
        <v>26</v>
      </c>
      <c r="B9" s="84" t="s">
        <v>27</v>
      </c>
      <c r="C9" s="71"/>
    </row>
    <row r="10" spans="1:19" ht="15.95">
      <c r="A10" s="72" t="s">
        <v>28</v>
      </c>
      <c r="B10" s="66" t="str">
        <f>_xlfn.XLOOKUP(C1,'Competition Data TR13'!G:G,'Competition Data TR13'!P:P)</f>
        <v>15:00 - 19:00</v>
      </c>
      <c r="C10" s="71"/>
    </row>
    <row r="11" spans="1:19" ht="15.95">
      <c r="A11" s="72" t="s">
        <v>29</v>
      </c>
      <c r="B11" s="66">
        <f>_xlfn.XLOOKUP($C$1,'Competition Data TR13'!G:G,'Competition Data TR13'!I:I)</f>
        <v>0.5</v>
      </c>
      <c r="C11" s="71"/>
    </row>
    <row r="12" spans="1:19" ht="15.95">
      <c r="A12" s="72" t="s">
        <v>30</v>
      </c>
      <c r="B12" s="66">
        <f>'EV HP Dom Baselines'!$O$8/1000</f>
        <v>1.2999999999999999E-2</v>
      </c>
      <c r="C12" s="71"/>
    </row>
    <row r="13" spans="1:19" ht="15.95">
      <c r="A13" s="72" t="s">
        <v>31</v>
      </c>
      <c r="B13" s="66">
        <f>'EV HP Dom Baselines'!$O$8</f>
        <v>13</v>
      </c>
      <c r="C13" s="71"/>
    </row>
    <row r="14" spans="1:19" ht="15.95">
      <c r="A14" s="70"/>
      <c r="B14" s="66"/>
      <c r="C14" s="71"/>
    </row>
    <row r="15" spans="1:19" ht="15.95">
      <c r="A15" s="70" t="s">
        <v>32</v>
      </c>
      <c r="B15" s="66" t="s">
        <v>33</v>
      </c>
      <c r="C15" s="71"/>
    </row>
    <row r="16" spans="1:19" ht="15.95">
      <c r="A16" s="70" t="s">
        <v>34</v>
      </c>
      <c r="B16" s="66">
        <f>_xlfn.XLOOKUP('Revenue Calculator for EVs'!$C$1,'Competition Data TR13'!G:G,'Competition Data TR13'!E:E)</f>
        <v>11</v>
      </c>
      <c r="C16" s="71"/>
    </row>
    <row r="17" spans="1:3" ht="15.95">
      <c r="A17" s="70" t="s">
        <v>35</v>
      </c>
      <c r="B17" s="84">
        <v>0</v>
      </c>
      <c r="C17" s="71"/>
    </row>
    <row r="18" spans="1:3" ht="15.95">
      <c r="A18" s="70" t="s">
        <v>36</v>
      </c>
      <c r="B18" s="77">
        <f>_xlfn.XLOOKUP($C$1,'Competition Data TR13'!G:G,'Competition Data TR13'!Q:Q)</f>
        <v>435.99999999999989</v>
      </c>
      <c r="C18" s="71"/>
    </row>
    <row r="19" spans="1:3" ht="15.95">
      <c r="A19" s="70" t="s">
        <v>37</v>
      </c>
      <c r="B19" s="78">
        <f>_xlfn.XLOOKUP($C$1,'Competition Data TR13'!G:G,'Competition Data TR13'!R:R)</f>
        <v>40</v>
      </c>
      <c r="C19" s="71"/>
    </row>
    <row r="20" spans="1:3" ht="15.95">
      <c r="A20" s="70" t="s">
        <v>38</v>
      </c>
      <c r="B20" s="79">
        <f>_xlfn.XLOOKUP($C$1,'Competition Data TR13'!G:G,'Competition Data TR13'!T:T)</f>
        <v>38</v>
      </c>
      <c r="C20" s="71"/>
    </row>
    <row r="21" spans="1:3" ht="15.95">
      <c r="A21" s="70" t="s">
        <v>39</v>
      </c>
      <c r="B21" s="79">
        <f>_xlfn.XLOOKUP($C$1,'Competition Data TR13'!G:G,'Competition Data TR13'!V:V)</f>
        <v>143</v>
      </c>
      <c r="C21" s="71"/>
    </row>
    <row r="22" spans="1:3" ht="15.95">
      <c r="A22" s="70"/>
      <c r="B22" s="66"/>
      <c r="C22" s="71"/>
    </row>
    <row r="23" spans="1:3" ht="15.95">
      <c r="A23" s="70" t="s">
        <v>40</v>
      </c>
      <c r="B23" s="80">
        <f>IF(B7="SAOU_Demand",(B18*B20)*B17,"SAOU Only")</f>
        <v>0</v>
      </c>
      <c r="C23" s="71"/>
    </row>
    <row r="24" spans="1:3" ht="15.95">
      <c r="A24" s="70" t="s">
        <v>41</v>
      </c>
      <c r="B24" s="80">
        <f>(B21*B19)*B17</f>
        <v>0</v>
      </c>
      <c r="C24" s="71"/>
    </row>
    <row r="25" spans="1:3" ht="15.95">
      <c r="A25" s="70" t="s">
        <v>42</v>
      </c>
      <c r="B25" s="80">
        <f>IF(B7="SAOU_Demand",SUM(B23:B24),SUM(B24))</f>
        <v>0</v>
      </c>
      <c r="C25" s="73"/>
    </row>
    <row r="26" spans="1:3">
      <c r="A26" s="74"/>
      <c r="C26" s="71"/>
    </row>
    <row r="27" spans="1:3">
      <c r="A27" s="75" t="s">
        <v>43</v>
      </c>
      <c r="C27" s="71"/>
    </row>
    <row r="28" spans="1:3">
      <c r="A28" s="75" t="s">
        <v>44</v>
      </c>
      <c r="C28" s="71"/>
    </row>
    <row r="29" spans="1:3" ht="15" thickBot="1">
      <c r="A29" s="82" t="s">
        <v>45</v>
      </c>
      <c r="B29" s="83"/>
      <c r="C29" s="76"/>
    </row>
    <row r="32" spans="1:3">
      <c r="A32" s="53"/>
    </row>
  </sheetData>
  <dataValidations count="4">
    <dataValidation type="whole" allowBlank="1" showInputMessage="1" showErrorMessage="1" sqref="B4" xr:uid="{600E38F0-A732-4D1F-998D-6B0818C5314F}">
      <formula1>1</formula1>
      <formula2>300</formula2>
    </dataValidation>
    <dataValidation type="whole" allowBlank="1" showInputMessage="1" showErrorMessage="1" sqref="F4" xr:uid="{2A100AC3-0366-4C32-AF52-B09798CC101C}">
      <formula1>1</formula1>
      <formula2>100</formula2>
    </dataValidation>
    <dataValidation type="decimal" operator="lessThanOrEqual" allowBlank="1" showInputMessage="1" showErrorMessage="1" errorTitle="Adjust Contracted MW" error="Contracted MW cannot exceed Max Flexible Capacity (MW) or Max Requirement (MW)" sqref="B17" xr:uid="{9682DE47-DA23-4B0D-9CA9-235F296A72B2}">
      <formula1>D1</formula1>
    </dataValidation>
    <dataValidation type="list" allowBlank="1" showInputMessage="1" showErrorMessage="1" sqref="B8" xr:uid="{A498EB54-A84B-4A51-A4C8-BCAA433FAA5F}">
      <formula1>INDIRECT($B7)</formula1>
    </dataValidation>
  </dataValidations>
  <hyperlinks>
    <hyperlink ref="S5" r:id="rId1" xr:uid="{0F447BA2-A21E-44D8-9F54-86D78A8F52DC}"/>
    <hyperlink ref="S3" r:id="rId2" xr:uid="{BA132B8C-1E5C-467E-935E-ED86D978C293}"/>
    <hyperlink ref="S4" r:id="rId3" xr:uid="{D28864CD-C2C6-4E04-A705-E5A77D4D9292}"/>
    <hyperlink ref="S6" r:id="rId4" xr:uid="{8E905D74-BF98-4264-A713-57054D8C023C}"/>
  </hyperlinks>
  <pageMargins left="0.7" right="0.7" top="0.75" bottom="0.75" header="0.3" footer="0.3"/>
  <drawing r:id="rId5"/>
  <legacyDrawing r:id="rId6"/>
  <extLst>
    <ext xmlns:x14="http://schemas.microsoft.com/office/spreadsheetml/2009/9/main" uri="{CCE6A557-97BC-4b89-ADB6-D9C93CAAB3DF}">
      <x14:dataValidations xmlns:xm="http://schemas.microsoft.com/office/excel/2006/main" count="2">
        <x14:dataValidation type="list" allowBlank="1" showInputMessage="1" showErrorMessage="1" xr:uid="{2592A98E-1503-4056-B5B3-50EF0B8B79A0}">
          <x14:formula1>
            <xm:f>Keys!$G$2:$G$10</xm:f>
          </x14:formula1>
          <xm:sqref>B9</xm:sqref>
        </x14:dataValidation>
        <x14:dataValidation type="list" allowBlank="1" showInputMessage="1" showErrorMessage="1" xr:uid="{A069BA5C-61A0-433B-8C26-492C8FC1EF4B}">
          <x14:formula1>
            <xm:f>Keys!$B$2:$D$2</xm:f>
          </x14:formula1>
          <xm:sqref>B7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0161D-19A9-4697-877C-760AB63B7EDC}">
  <dimension ref="A1:G318"/>
  <sheetViews>
    <sheetView workbookViewId="0">
      <selection activeCell="G2" sqref="G2"/>
    </sheetView>
  </sheetViews>
  <sheetFormatPr defaultRowHeight="14.45"/>
  <cols>
    <col min="2" max="3" width="19" bestFit="1" customWidth="1"/>
    <col min="4" max="4" width="35.42578125" bestFit="1" customWidth="1"/>
    <col min="7" max="7" width="22.85546875" bestFit="1" customWidth="1"/>
  </cols>
  <sheetData>
    <row r="1" spans="1:7">
      <c r="G1" t="str">
        <f>_xlfn.CONCAT('Revenue Calculator for EVs'!B7,'Revenue Calculator for EVs'!B8)</f>
        <v>SAOU_DemandChelmsford East Local</v>
      </c>
    </row>
    <row r="2" spans="1:7">
      <c r="A2" s="57" t="s">
        <v>46</v>
      </c>
      <c r="B2" s="54" t="s">
        <v>23</v>
      </c>
      <c r="C2" s="55" t="s">
        <v>47</v>
      </c>
      <c r="D2" s="56" t="s">
        <v>48</v>
      </c>
      <c r="G2" t="str" cm="1">
        <f t="array" ref="G2:G4">IFERROR(_xlfn._xlws.FILTER('Competition Data TR13'!F:F, 'Competition Data TR13'!W:W = G1), "No matches")</f>
        <v>Summer 2027</v>
      </c>
    </row>
    <row r="3" spans="1:7">
      <c r="A3" s="59">
        <v>1</v>
      </c>
      <c r="B3" s="58" t="s">
        <v>49</v>
      </c>
      <c r="C3" s="45" t="s">
        <v>49</v>
      </c>
      <c r="D3" s="45" t="s">
        <v>50</v>
      </c>
      <c r="G3" t="str">
        <v>Winter 2026/27</v>
      </c>
    </row>
    <row r="4" spans="1:7">
      <c r="A4" s="59">
        <v>2</v>
      </c>
      <c r="B4" s="58" t="s">
        <v>51</v>
      </c>
      <c r="C4" s="45" t="s">
        <v>51</v>
      </c>
      <c r="D4" s="45" t="s">
        <v>52</v>
      </c>
      <c r="G4" t="str">
        <v>Winter 2027/28</v>
      </c>
    </row>
    <row r="5" spans="1:7">
      <c r="A5" s="59">
        <v>3</v>
      </c>
      <c r="B5" s="58" t="s">
        <v>53</v>
      </c>
      <c r="C5" s="45" t="s">
        <v>53</v>
      </c>
      <c r="D5" s="45" t="s">
        <v>54</v>
      </c>
    </row>
    <row r="6" spans="1:7">
      <c r="A6" s="59">
        <v>4</v>
      </c>
      <c r="B6" s="58" t="s">
        <v>55</v>
      </c>
      <c r="C6" s="45" t="s">
        <v>55</v>
      </c>
      <c r="D6" s="45" t="s">
        <v>56</v>
      </c>
    </row>
    <row r="7" spans="1:7">
      <c r="A7" s="59">
        <v>5</v>
      </c>
      <c r="B7" s="58" t="s">
        <v>25</v>
      </c>
      <c r="C7" s="45" t="s">
        <v>25</v>
      </c>
      <c r="D7" s="45" t="s">
        <v>57</v>
      </c>
    </row>
    <row r="8" spans="1:7">
      <c r="A8" s="59">
        <v>6</v>
      </c>
      <c r="B8" s="58" t="s">
        <v>58</v>
      </c>
      <c r="C8" s="45" t="s">
        <v>58</v>
      </c>
      <c r="D8" s="45" t="s">
        <v>59</v>
      </c>
    </row>
    <row r="9" spans="1:7">
      <c r="A9" s="59">
        <v>7</v>
      </c>
      <c r="B9" s="58" t="s">
        <v>60</v>
      </c>
      <c r="C9" s="45" t="s">
        <v>60</v>
      </c>
      <c r="D9" s="45" t="s">
        <v>61</v>
      </c>
    </row>
    <row r="10" spans="1:7">
      <c r="A10" s="59">
        <v>8</v>
      </c>
      <c r="B10" s="58" t="s">
        <v>62</v>
      </c>
      <c r="C10" s="45" t="s">
        <v>62</v>
      </c>
      <c r="D10" s="45" t="s">
        <v>63</v>
      </c>
    </row>
    <row r="11" spans="1:7">
      <c r="A11" s="59">
        <v>9</v>
      </c>
      <c r="B11" s="58" t="s">
        <v>64</v>
      </c>
      <c r="C11" s="45" t="s">
        <v>64</v>
      </c>
      <c r="D11" s="45" t="s">
        <v>65</v>
      </c>
    </row>
    <row r="12" spans="1:7">
      <c r="A12" s="59">
        <v>10</v>
      </c>
      <c r="B12" s="58" t="s">
        <v>66</v>
      </c>
      <c r="C12" s="45" t="s">
        <v>66</v>
      </c>
      <c r="D12" s="45" t="s">
        <v>67</v>
      </c>
    </row>
    <row r="13" spans="1:7">
      <c r="A13" s="59">
        <v>11</v>
      </c>
      <c r="B13" s="58" t="s">
        <v>68</v>
      </c>
      <c r="C13" s="45" t="s">
        <v>68</v>
      </c>
      <c r="D13" s="45" t="s">
        <v>69</v>
      </c>
    </row>
    <row r="14" spans="1:7">
      <c r="A14" s="59">
        <v>12</v>
      </c>
      <c r="B14" s="58" t="s">
        <v>70</v>
      </c>
      <c r="C14" s="45" t="s">
        <v>70</v>
      </c>
      <c r="D14" s="45" t="s">
        <v>71</v>
      </c>
    </row>
    <row r="15" spans="1:7">
      <c r="A15" s="59">
        <v>13</v>
      </c>
      <c r="B15" s="58" t="s">
        <v>72</v>
      </c>
      <c r="C15" s="45" t="s">
        <v>72</v>
      </c>
      <c r="D15" s="45" t="s">
        <v>73</v>
      </c>
    </row>
    <row r="16" spans="1:7">
      <c r="A16" s="59">
        <v>14</v>
      </c>
      <c r="B16" s="58" t="s">
        <v>74</v>
      </c>
      <c r="C16" s="45" t="s">
        <v>74</v>
      </c>
      <c r="D16" s="45" t="s">
        <v>75</v>
      </c>
    </row>
    <row r="17" spans="1:4">
      <c r="A17" s="59">
        <v>15</v>
      </c>
      <c r="B17" s="58" t="s">
        <v>76</v>
      </c>
      <c r="C17" s="45" t="s">
        <v>76</v>
      </c>
      <c r="D17" s="45" t="s">
        <v>77</v>
      </c>
    </row>
    <row r="18" spans="1:4">
      <c r="A18" s="59">
        <v>16</v>
      </c>
      <c r="B18" s="58" t="s">
        <v>78</v>
      </c>
      <c r="C18" s="45" t="s">
        <v>78</v>
      </c>
      <c r="D18" s="45" t="s">
        <v>79</v>
      </c>
    </row>
    <row r="19" spans="1:4">
      <c r="A19" s="59">
        <v>17</v>
      </c>
      <c r="B19" s="58" t="s">
        <v>80</v>
      </c>
      <c r="C19" s="45" t="s">
        <v>80</v>
      </c>
      <c r="D19" s="45" t="s">
        <v>81</v>
      </c>
    </row>
    <row r="20" spans="1:4">
      <c r="A20" s="59">
        <v>18</v>
      </c>
      <c r="B20" s="58" t="s">
        <v>82</v>
      </c>
      <c r="C20" s="45" t="s">
        <v>82</v>
      </c>
      <c r="D20" s="45" t="s">
        <v>83</v>
      </c>
    </row>
    <row r="21" spans="1:4">
      <c r="A21" s="59">
        <v>19</v>
      </c>
      <c r="B21" s="58" t="s">
        <v>84</v>
      </c>
      <c r="C21" s="45" t="s">
        <v>84</v>
      </c>
      <c r="D21" s="45" t="s">
        <v>85</v>
      </c>
    </row>
    <row r="22" spans="1:4">
      <c r="A22" s="59">
        <v>20</v>
      </c>
      <c r="B22" s="58"/>
      <c r="C22" s="45"/>
      <c r="D22" s="45" t="s">
        <v>86</v>
      </c>
    </row>
    <row r="23" spans="1:4">
      <c r="A23" s="59">
        <v>21</v>
      </c>
      <c r="B23" s="58"/>
      <c r="C23" s="45"/>
      <c r="D23" s="45" t="s">
        <v>87</v>
      </c>
    </row>
    <row r="24" spans="1:4">
      <c r="A24" s="59">
        <v>22</v>
      </c>
      <c r="B24" s="58"/>
      <c r="C24" s="45"/>
      <c r="D24" s="45" t="s">
        <v>88</v>
      </c>
    </row>
    <row r="25" spans="1:4">
      <c r="A25" s="59">
        <v>23</v>
      </c>
      <c r="B25" s="58"/>
      <c r="C25" s="45"/>
      <c r="D25" s="45" t="s">
        <v>89</v>
      </c>
    </row>
    <row r="26" spans="1:4">
      <c r="A26" s="59">
        <v>24</v>
      </c>
      <c r="B26" s="58"/>
      <c r="C26" s="45"/>
      <c r="D26" s="45" t="s">
        <v>90</v>
      </c>
    </row>
    <row r="27" spans="1:4">
      <c r="A27" s="59">
        <v>25</v>
      </c>
      <c r="B27" s="58"/>
      <c r="C27" s="45"/>
      <c r="D27" s="45" t="s">
        <v>91</v>
      </c>
    </row>
    <row r="28" spans="1:4">
      <c r="A28" s="59">
        <v>26</v>
      </c>
      <c r="B28" s="58"/>
      <c r="C28" s="45"/>
      <c r="D28" s="45" t="s">
        <v>92</v>
      </c>
    </row>
    <row r="29" spans="1:4">
      <c r="A29" s="59">
        <v>27</v>
      </c>
      <c r="B29" s="58"/>
      <c r="C29" s="45"/>
      <c r="D29" s="45" t="s">
        <v>93</v>
      </c>
    </row>
    <row r="30" spans="1:4">
      <c r="A30" s="59">
        <v>28</v>
      </c>
      <c r="B30" s="58"/>
      <c r="C30" s="45"/>
      <c r="D30" s="45" t="s">
        <v>94</v>
      </c>
    </row>
    <row r="31" spans="1:4">
      <c r="A31" s="59">
        <v>29</v>
      </c>
      <c r="B31" s="58"/>
      <c r="C31" s="45"/>
      <c r="D31" s="45" t="s">
        <v>95</v>
      </c>
    </row>
    <row r="32" spans="1:4">
      <c r="A32" s="59">
        <v>30</v>
      </c>
      <c r="B32" s="58"/>
      <c r="C32" s="45"/>
      <c r="D32" s="45" t="s">
        <v>96</v>
      </c>
    </row>
    <row r="33" spans="1:4">
      <c r="A33" s="59">
        <v>31</v>
      </c>
      <c r="B33" s="58"/>
      <c r="C33" s="45"/>
      <c r="D33" s="45" t="s">
        <v>97</v>
      </c>
    </row>
    <row r="34" spans="1:4">
      <c r="A34" s="59">
        <v>32</v>
      </c>
      <c r="B34" s="58"/>
      <c r="C34" s="45"/>
      <c r="D34" s="45" t="s">
        <v>98</v>
      </c>
    </row>
    <row r="35" spans="1:4">
      <c r="A35" s="59">
        <v>33</v>
      </c>
      <c r="B35" s="58"/>
      <c r="C35" s="45"/>
      <c r="D35" s="45" t="s">
        <v>99</v>
      </c>
    </row>
    <row r="36" spans="1:4">
      <c r="A36" s="59">
        <v>34</v>
      </c>
      <c r="B36" s="58"/>
      <c r="C36" s="45"/>
      <c r="D36" s="45" t="s">
        <v>100</v>
      </c>
    </row>
    <row r="37" spans="1:4">
      <c r="A37" s="59">
        <v>35</v>
      </c>
      <c r="B37" s="58"/>
      <c r="C37" s="45"/>
      <c r="D37" s="45" t="s">
        <v>101</v>
      </c>
    </row>
    <row r="38" spans="1:4">
      <c r="A38" s="59">
        <v>36</v>
      </c>
      <c r="B38" s="58"/>
      <c r="C38" s="45"/>
      <c r="D38" s="45" t="s">
        <v>102</v>
      </c>
    </row>
    <row r="39" spans="1:4">
      <c r="A39" s="59">
        <v>37</v>
      </c>
      <c r="B39" s="58"/>
      <c r="C39" s="45"/>
      <c r="D39" s="45" t="s">
        <v>103</v>
      </c>
    </row>
    <row r="40" spans="1:4">
      <c r="A40" s="59">
        <v>38</v>
      </c>
      <c r="B40" s="58"/>
      <c r="C40" s="45"/>
      <c r="D40" s="45" t="s">
        <v>104</v>
      </c>
    </row>
    <row r="41" spans="1:4">
      <c r="A41" s="59">
        <v>39</v>
      </c>
      <c r="B41" s="58"/>
      <c r="C41" s="45"/>
      <c r="D41" s="45" t="s">
        <v>105</v>
      </c>
    </row>
    <row r="42" spans="1:4">
      <c r="A42" s="59">
        <v>40</v>
      </c>
      <c r="B42" s="58"/>
      <c r="C42" s="45"/>
      <c r="D42" s="45" t="s">
        <v>106</v>
      </c>
    </row>
    <row r="43" spans="1:4">
      <c r="A43" s="59">
        <v>41</v>
      </c>
      <c r="B43" s="58"/>
      <c r="C43" s="45"/>
      <c r="D43" s="45" t="s">
        <v>107</v>
      </c>
    </row>
    <row r="44" spans="1:4">
      <c r="A44" s="59">
        <v>42</v>
      </c>
      <c r="B44" s="58"/>
      <c r="C44" s="45"/>
      <c r="D44" s="45" t="s">
        <v>108</v>
      </c>
    </row>
    <row r="45" spans="1:4">
      <c r="A45" s="59">
        <v>43</v>
      </c>
      <c r="B45" s="58"/>
      <c r="C45" s="45"/>
      <c r="D45" s="45" t="s">
        <v>109</v>
      </c>
    </row>
    <row r="46" spans="1:4">
      <c r="A46" s="59">
        <v>44</v>
      </c>
      <c r="B46" s="58"/>
      <c r="C46" s="45"/>
      <c r="D46" s="45" t="s">
        <v>110</v>
      </c>
    </row>
    <row r="47" spans="1:4">
      <c r="A47" s="59">
        <v>45</v>
      </c>
      <c r="B47" s="58"/>
      <c r="C47" s="45"/>
      <c r="D47" s="45" t="s">
        <v>111</v>
      </c>
    </row>
    <row r="48" spans="1:4">
      <c r="A48" s="59">
        <v>46</v>
      </c>
      <c r="B48" s="58"/>
      <c r="C48" s="45"/>
      <c r="D48" s="45" t="s">
        <v>112</v>
      </c>
    </row>
    <row r="49" spans="1:4">
      <c r="A49" s="59">
        <v>47</v>
      </c>
      <c r="B49" s="58"/>
      <c r="C49" s="45"/>
      <c r="D49" s="45" t="s">
        <v>113</v>
      </c>
    </row>
    <row r="50" spans="1:4">
      <c r="A50" s="59">
        <v>48</v>
      </c>
      <c r="B50" s="58"/>
      <c r="C50" s="45"/>
      <c r="D50" s="45" t="s">
        <v>114</v>
      </c>
    </row>
    <row r="51" spans="1:4">
      <c r="A51" s="59">
        <v>49</v>
      </c>
      <c r="B51" s="58"/>
      <c r="C51" s="45"/>
      <c r="D51" s="45" t="s">
        <v>115</v>
      </c>
    </row>
    <row r="52" spans="1:4">
      <c r="A52" s="59">
        <v>50</v>
      </c>
      <c r="B52" s="58"/>
      <c r="C52" s="45"/>
      <c r="D52" s="45" t="s">
        <v>116</v>
      </c>
    </row>
    <row r="53" spans="1:4">
      <c r="A53" s="59">
        <v>51</v>
      </c>
      <c r="B53" s="58"/>
      <c r="C53" s="45"/>
      <c r="D53" s="45" t="s">
        <v>117</v>
      </c>
    </row>
    <row r="54" spans="1:4">
      <c r="A54" s="59">
        <v>52</v>
      </c>
      <c r="B54" s="58"/>
      <c r="C54" s="45"/>
      <c r="D54" s="45" t="s">
        <v>118</v>
      </c>
    </row>
    <row r="55" spans="1:4">
      <c r="A55" s="59">
        <v>53</v>
      </c>
      <c r="B55" s="58"/>
      <c r="C55" s="45"/>
      <c r="D55" s="45" t="s">
        <v>119</v>
      </c>
    </row>
    <row r="56" spans="1:4">
      <c r="A56" s="59">
        <v>54</v>
      </c>
      <c r="B56" s="58"/>
      <c r="C56" s="45"/>
      <c r="D56" s="45" t="s">
        <v>120</v>
      </c>
    </row>
    <row r="57" spans="1:4">
      <c r="A57" s="59">
        <v>55</v>
      </c>
      <c r="B57" s="58"/>
      <c r="C57" s="45"/>
      <c r="D57" s="45" t="s">
        <v>121</v>
      </c>
    </row>
    <row r="58" spans="1:4">
      <c r="A58" s="59">
        <v>56</v>
      </c>
      <c r="B58" s="58"/>
      <c r="C58" s="45"/>
      <c r="D58" s="45" t="s">
        <v>122</v>
      </c>
    </row>
    <row r="59" spans="1:4">
      <c r="A59" s="59">
        <v>57</v>
      </c>
      <c r="B59" s="58"/>
      <c r="C59" s="45"/>
      <c r="D59" s="45" t="s">
        <v>123</v>
      </c>
    </row>
    <row r="60" spans="1:4">
      <c r="A60" s="59">
        <v>58</v>
      </c>
      <c r="B60" s="58"/>
      <c r="C60" s="45"/>
      <c r="D60" s="45" t="s">
        <v>124</v>
      </c>
    </row>
    <row r="61" spans="1:4">
      <c r="A61" s="59">
        <v>59</v>
      </c>
      <c r="B61" s="58"/>
      <c r="C61" s="45"/>
      <c r="D61" s="45" t="s">
        <v>125</v>
      </c>
    </row>
    <row r="62" spans="1:4">
      <c r="A62" s="59">
        <v>60</v>
      </c>
      <c r="B62" s="58"/>
      <c r="C62" s="45"/>
      <c r="D62" s="45" t="s">
        <v>126</v>
      </c>
    </row>
    <row r="63" spans="1:4">
      <c r="A63" s="59">
        <v>61</v>
      </c>
      <c r="B63" s="58"/>
      <c r="C63" s="45"/>
      <c r="D63" s="45" t="s">
        <v>127</v>
      </c>
    </row>
    <row r="64" spans="1:4">
      <c r="A64" s="59">
        <v>62</v>
      </c>
      <c r="B64" s="58"/>
      <c r="C64" s="45"/>
      <c r="D64" s="45" t="s">
        <v>128</v>
      </c>
    </row>
    <row r="65" spans="1:4">
      <c r="A65" s="59">
        <v>63</v>
      </c>
      <c r="B65" s="58"/>
      <c r="C65" s="45"/>
      <c r="D65" s="45" t="s">
        <v>129</v>
      </c>
    </row>
    <row r="66" spans="1:4">
      <c r="A66" s="59">
        <v>64</v>
      </c>
      <c r="B66" s="58"/>
      <c r="C66" s="45"/>
      <c r="D66" s="45" t="s">
        <v>130</v>
      </c>
    </row>
    <row r="67" spans="1:4">
      <c r="A67" s="59">
        <v>65</v>
      </c>
      <c r="B67" s="58"/>
      <c r="C67" s="45"/>
      <c r="D67" s="45" t="s">
        <v>131</v>
      </c>
    </row>
    <row r="68" spans="1:4">
      <c r="A68" s="59">
        <v>66</v>
      </c>
      <c r="B68" s="58"/>
      <c r="C68" s="45"/>
      <c r="D68" s="45" t="s">
        <v>132</v>
      </c>
    </row>
    <row r="69" spans="1:4">
      <c r="A69" s="59">
        <v>67</v>
      </c>
      <c r="B69" s="58"/>
      <c r="C69" s="45"/>
      <c r="D69" s="45" t="s">
        <v>133</v>
      </c>
    </row>
    <row r="70" spans="1:4">
      <c r="A70" s="59">
        <v>68</v>
      </c>
      <c r="B70" s="58"/>
      <c r="C70" s="45"/>
      <c r="D70" s="45" t="s">
        <v>134</v>
      </c>
    </row>
    <row r="71" spans="1:4">
      <c r="A71" s="59">
        <v>69</v>
      </c>
      <c r="B71" s="58"/>
      <c r="C71" s="45"/>
      <c r="D71" s="45" t="s">
        <v>135</v>
      </c>
    </row>
    <row r="72" spans="1:4">
      <c r="A72" s="59">
        <v>70</v>
      </c>
      <c r="B72" s="58"/>
      <c r="C72" s="45"/>
      <c r="D72" s="45" t="s">
        <v>136</v>
      </c>
    </row>
    <row r="73" spans="1:4">
      <c r="A73" s="59">
        <v>71</v>
      </c>
      <c r="B73" s="58"/>
      <c r="C73" s="45"/>
      <c r="D73" s="45" t="s">
        <v>137</v>
      </c>
    </row>
    <row r="74" spans="1:4">
      <c r="A74" s="59">
        <v>72</v>
      </c>
      <c r="B74" s="58"/>
      <c r="C74" s="45"/>
      <c r="D74" s="45" t="s">
        <v>138</v>
      </c>
    </row>
    <row r="75" spans="1:4">
      <c r="A75" s="59">
        <v>73</v>
      </c>
      <c r="B75" s="58"/>
      <c r="C75" s="45"/>
      <c r="D75" s="45" t="s">
        <v>139</v>
      </c>
    </row>
    <row r="76" spans="1:4">
      <c r="A76" s="59">
        <v>74</v>
      </c>
      <c r="B76" s="58"/>
      <c r="C76" s="45"/>
      <c r="D76" s="45" t="s">
        <v>140</v>
      </c>
    </row>
    <row r="77" spans="1:4">
      <c r="A77" s="59">
        <v>75</v>
      </c>
      <c r="B77" s="58"/>
      <c r="C77" s="45"/>
      <c r="D77" s="45" t="s">
        <v>141</v>
      </c>
    </row>
    <row r="78" spans="1:4">
      <c r="A78" s="59">
        <v>76</v>
      </c>
      <c r="B78" s="58"/>
      <c r="C78" s="45"/>
      <c r="D78" s="45" t="s">
        <v>142</v>
      </c>
    </row>
    <row r="79" spans="1:4">
      <c r="A79" s="59">
        <v>77</v>
      </c>
      <c r="B79" s="58"/>
      <c r="C79" s="45"/>
      <c r="D79" s="45" t="s">
        <v>143</v>
      </c>
    </row>
    <row r="80" spans="1:4">
      <c r="A80" s="59">
        <v>78</v>
      </c>
      <c r="B80" s="58"/>
      <c r="C80" s="45"/>
      <c r="D80" s="45" t="s">
        <v>144</v>
      </c>
    </row>
    <row r="81" spans="1:4">
      <c r="A81" s="59">
        <v>79</v>
      </c>
      <c r="B81" s="58"/>
      <c r="C81" s="45"/>
      <c r="D81" s="45" t="s">
        <v>145</v>
      </c>
    </row>
    <row r="82" spans="1:4">
      <c r="A82" s="59">
        <v>80</v>
      </c>
      <c r="B82" s="58"/>
      <c r="C82" s="45"/>
      <c r="D82" s="45" t="s">
        <v>146</v>
      </c>
    </row>
    <row r="83" spans="1:4">
      <c r="A83" s="59">
        <v>81</v>
      </c>
      <c r="B83" s="58"/>
      <c r="C83" s="45"/>
      <c r="D83" s="45" t="s">
        <v>147</v>
      </c>
    </row>
    <row r="84" spans="1:4">
      <c r="A84" s="59">
        <v>82</v>
      </c>
      <c r="B84" s="58"/>
      <c r="C84" s="45"/>
      <c r="D84" s="45" t="s">
        <v>148</v>
      </c>
    </row>
    <row r="85" spans="1:4">
      <c r="A85" s="59">
        <v>83</v>
      </c>
      <c r="B85" s="58"/>
      <c r="C85" s="45"/>
      <c r="D85" s="45" t="s">
        <v>149</v>
      </c>
    </row>
    <row r="86" spans="1:4">
      <c r="A86" s="59">
        <v>84</v>
      </c>
      <c r="B86" s="58"/>
      <c r="C86" s="45"/>
      <c r="D86" s="45" t="s">
        <v>150</v>
      </c>
    </row>
    <row r="87" spans="1:4">
      <c r="A87" s="59">
        <v>85</v>
      </c>
      <c r="B87" s="58"/>
      <c r="C87" s="45"/>
      <c r="D87" s="45" t="s">
        <v>151</v>
      </c>
    </row>
    <row r="88" spans="1:4">
      <c r="A88" s="59">
        <v>86</v>
      </c>
      <c r="B88" s="58"/>
      <c r="C88" s="45"/>
      <c r="D88" s="45" t="s">
        <v>152</v>
      </c>
    </row>
    <row r="89" spans="1:4">
      <c r="A89" s="59">
        <v>87</v>
      </c>
      <c r="B89" s="58"/>
      <c r="C89" s="45"/>
      <c r="D89" s="45" t="s">
        <v>153</v>
      </c>
    </row>
    <row r="90" spans="1:4">
      <c r="A90" s="59">
        <v>88</v>
      </c>
      <c r="B90" s="58"/>
      <c r="C90" s="45"/>
      <c r="D90" s="45" t="s">
        <v>154</v>
      </c>
    </row>
    <row r="91" spans="1:4">
      <c r="A91" s="59">
        <v>89</v>
      </c>
      <c r="B91" s="58"/>
      <c r="C91" s="45"/>
      <c r="D91" s="45" t="s">
        <v>155</v>
      </c>
    </row>
    <row r="92" spans="1:4">
      <c r="A92" s="59">
        <v>90</v>
      </c>
      <c r="B92" s="58"/>
      <c r="C92" s="45"/>
      <c r="D92" s="45" t="s">
        <v>156</v>
      </c>
    </row>
    <row r="93" spans="1:4">
      <c r="A93" s="59">
        <v>91</v>
      </c>
      <c r="B93" s="58"/>
      <c r="C93" s="45"/>
      <c r="D93" s="45" t="s">
        <v>157</v>
      </c>
    </row>
    <row r="94" spans="1:4">
      <c r="A94" s="59">
        <v>92</v>
      </c>
      <c r="B94" s="58"/>
      <c r="C94" s="45"/>
      <c r="D94" s="45" t="s">
        <v>158</v>
      </c>
    </row>
    <row r="95" spans="1:4">
      <c r="A95" s="59">
        <v>93</v>
      </c>
      <c r="B95" s="58"/>
      <c r="C95" s="45"/>
      <c r="D95" s="45" t="s">
        <v>159</v>
      </c>
    </row>
    <row r="96" spans="1:4">
      <c r="A96" s="59">
        <v>94</v>
      </c>
      <c r="B96" s="58"/>
      <c r="C96" s="45"/>
      <c r="D96" s="45" t="s">
        <v>160</v>
      </c>
    </row>
    <row r="97" spans="1:4">
      <c r="A97" s="59">
        <v>95</v>
      </c>
      <c r="B97" s="58"/>
      <c r="C97" s="45"/>
      <c r="D97" s="45" t="s">
        <v>161</v>
      </c>
    </row>
    <row r="98" spans="1:4">
      <c r="A98" s="59">
        <v>96</v>
      </c>
      <c r="B98" s="58"/>
      <c r="C98" s="45"/>
      <c r="D98" s="45" t="s">
        <v>162</v>
      </c>
    </row>
    <row r="99" spans="1:4">
      <c r="A99" s="59">
        <v>97</v>
      </c>
      <c r="B99" s="58"/>
      <c r="C99" s="45"/>
      <c r="D99" s="45" t="s">
        <v>163</v>
      </c>
    </row>
    <row r="100" spans="1:4">
      <c r="A100" s="59">
        <v>98</v>
      </c>
      <c r="B100" s="58"/>
      <c r="C100" s="45"/>
      <c r="D100" s="45" t="s">
        <v>164</v>
      </c>
    </row>
    <row r="101" spans="1:4">
      <c r="A101" s="59">
        <v>99</v>
      </c>
      <c r="B101" s="58"/>
      <c r="C101" s="45"/>
      <c r="D101" s="45" t="s">
        <v>165</v>
      </c>
    </row>
    <row r="102" spans="1:4">
      <c r="A102" s="59">
        <v>100</v>
      </c>
      <c r="B102" s="58"/>
      <c r="C102" s="45"/>
      <c r="D102" s="45" t="s">
        <v>166</v>
      </c>
    </row>
    <row r="103" spans="1:4">
      <c r="A103" s="59">
        <v>101</v>
      </c>
      <c r="B103" s="58"/>
      <c r="C103" s="45"/>
      <c r="D103" s="45" t="s">
        <v>167</v>
      </c>
    </row>
    <row r="104" spans="1:4">
      <c r="A104" s="59">
        <v>102</v>
      </c>
      <c r="B104" s="58"/>
      <c r="C104" s="45"/>
      <c r="D104" s="45" t="s">
        <v>168</v>
      </c>
    </row>
    <row r="105" spans="1:4">
      <c r="A105" s="59">
        <v>103</v>
      </c>
      <c r="B105" s="58"/>
      <c r="C105" s="45"/>
      <c r="D105" s="45" t="s">
        <v>169</v>
      </c>
    </row>
    <row r="106" spans="1:4">
      <c r="A106" s="59">
        <v>104</v>
      </c>
      <c r="B106" s="58"/>
      <c r="C106" s="45"/>
      <c r="D106" s="45" t="s">
        <v>170</v>
      </c>
    </row>
    <row r="107" spans="1:4">
      <c r="A107" s="59">
        <v>105</v>
      </c>
      <c r="B107" s="58"/>
      <c r="C107" s="45"/>
      <c r="D107" s="45" t="s">
        <v>171</v>
      </c>
    </row>
    <row r="108" spans="1:4">
      <c r="A108" s="59">
        <v>106</v>
      </c>
      <c r="B108" s="58"/>
      <c r="C108" s="45"/>
      <c r="D108" s="45" t="s">
        <v>172</v>
      </c>
    </row>
    <row r="109" spans="1:4">
      <c r="A109" s="59">
        <v>107</v>
      </c>
      <c r="B109" s="58"/>
      <c r="C109" s="45"/>
      <c r="D109" s="45" t="s">
        <v>173</v>
      </c>
    </row>
    <row r="110" spans="1:4">
      <c r="A110" s="59">
        <v>108</v>
      </c>
      <c r="B110" s="58"/>
      <c r="C110" s="45"/>
      <c r="D110" s="45" t="s">
        <v>174</v>
      </c>
    </row>
    <row r="111" spans="1:4">
      <c r="A111" s="59">
        <v>109</v>
      </c>
      <c r="B111" s="58"/>
      <c r="C111" s="45"/>
      <c r="D111" s="45" t="s">
        <v>175</v>
      </c>
    </row>
    <row r="112" spans="1:4">
      <c r="A112" s="59">
        <v>110</v>
      </c>
      <c r="B112" s="58"/>
      <c r="C112" s="45"/>
      <c r="D112" s="45" t="s">
        <v>176</v>
      </c>
    </row>
    <row r="113" spans="1:4">
      <c r="A113" s="59">
        <v>111</v>
      </c>
      <c r="B113" s="58"/>
      <c r="C113" s="45"/>
      <c r="D113" s="45" t="s">
        <v>177</v>
      </c>
    </row>
    <row r="114" spans="1:4">
      <c r="A114" s="59">
        <v>112</v>
      </c>
      <c r="B114" s="58"/>
      <c r="C114" s="45"/>
      <c r="D114" s="45" t="s">
        <v>178</v>
      </c>
    </row>
    <row r="115" spans="1:4">
      <c r="A115" s="59">
        <v>113</v>
      </c>
      <c r="B115" s="58"/>
      <c r="C115" s="45"/>
      <c r="D115" s="45" t="s">
        <v>179</v>
      </c>
    </row>
    <row r="116" spans="1:4">
      <c r="A116" s="59">
        <v>114</v>
      </c>
      <c r="B116" s="58"/>
      <c r="C116" s="45"/>
      <c r="D116" s="45" t="s">
        <v>180</v>
      </c>
    </row>
    <row r="117" spans="1:4">
      <c r="A117" s="59">
        <v>115</v>
      </c>
      <c r="B117" s="58"/>
      <c r="C117" s="45"/>
      <c r="D117" s="45" t="s">
        <v>181</v>
      </c>
    </row>
    <row r="118" spans="1:4">
      <c r="A118" s="59">
        <v>116</v>
      </c>
      <c r="B118" s="58"/>
      <c r="C118" s="45"/>
      <c r="D118" s="45" t="s">
        <v>182</v>
      </c>
    </row>
    <row r="119" spans="1:4">
      <c r="A119" s="59">
        <v>117</v>
      </c>
      <c r="B119" s="58"/>
      <c r="C119" s="45"/>
      <c r="D119" s="45" t="s">
        <v>183</v>
      </c>
    </row>
    <row r="120" spans="1:4">
      <c r="A120" s="59">
        <v>118</v>
      </c>
      <c r="B120" s="58"/>
      <c r="C120" s="45"/>
      <c r="D120" s="45" t="s">
        <v>184</v>
      </c>
    </row>
    <row r="121" spans="1:4">
      <c r="A121" s="59">
        <v>119</v>
      </c>
      <c r="B121" s="58"/>
      <c r="C121" s="45"/>
      <c r="D121" s="45" t="s">
        <v>185</v>
      </c>
    </row>
    <row r="122" spans="1:4">
      <c r="A122" s="59">
        <v>120</v>
      </c>
      <c r="B122" s="58"/>
      <c r="C122" s="45"/>
      <c r="D122" s="45" t="s">
        <v>186</v>
      </c>
    </row>
    <row r="123" spans="1:4">
      <c r="A123" s="59">
        <v>121</v>
      </c>
      <c r="B123" s="58"/>
      <c r="C123" s="45"/>
      <c r="D123" s="45" t="s">
        <v>187</v>
      </c>
    </row>
    <row r="124" spans="1:4">
      <c r="A124" s="59">
        <v>122</v>
      </c>
      <c r="B124" s="58"/>
      <c r="C124" s="45"/>
      <c r="D124" s="45" t="s">
        <v>188</v>
      </c>
    </row>
    <row r="125" spans="1:4">
      <c r="A125" s="59">
        <v>123</v>
      </c>
      <c r="B125" s="58"/>
      <c r="C125" s="45"/>
      <c r="D125" s="45" t="s">
        <v>189</v>
      </c>
    </row>
    <row r="126" spans="1:4">
      <c r="A126" s="59">
        <v>124</v>
      </c>
      <c r="B126" s="58"/>
      <c r="C126" s="45"/>
      <c r="D126" s="45" t="s">
        <v>190</v>
      </c>
    </row>
    <row r="127" spans="1:4">
      <c r="A127" s="59">
        <v>125</v>
      </c>
      <c r="B127" s="58"/>
      <c r="C127" s="45"/>
      <c r="D127" s="45" t="s">
        <v>191</v>
      </c>
    </row>
    <row r="128" spans="1:4">
      <c r="A128" s="59">
        <v>126</v>
      </c>
      <c r="B128" s="58"/>
      <c r="C128" s="45"/>
      <c r="D128" s="45" t="s">
        <v>192</v>
      </c>
    </row>
    <row r="129" spans="1:4">
      <c r="A129" s="59">
        <v>127</v>
      </c>
      <c r="B129" s="58"/>
      <c r="C129" s="45"/>
      <c r="D129" s="45" t="s">
        <v>193</v>
      </c>
    </row>
    <row r="130" spans="1:4">
      <c r="A130" s="59">
        <v>128</v>
      </c>
      <c r="B130" s="58"/>
      <c r="C130" s="45"/>
      <c r="D130" s="45" t="s">
        <v>194</v>
      </c>
    </row>
    <row r="131" spans="1:4">
      <c r="A131" s="59">
        <v>129</v>
      </c>
      <c r="B131" s="58"/>
      <c r="C131" s="45"/>
      <c r="D131" s="45" t="s">
        <v>195</v>
      </c>
    </row>
    <row r="132" spans="1:4">
      <c r="A132" s="59">
        <v>130</v>
      </c>
      <c r="B132" s="58"/>
      <c r="C132" s="45"/>
      <c r="D132" s="45" t="s">
        <v>196</v>
      </c>
    </row>
    <row r="133" spans="1:4">
      <c r="A133" s="59">
        <v>131</v>
      </c>
      <c r="B133" s="58"/>
      <c r="C133" s="45"/>
      <c r="D133" s="45" t="s">
        <v>197</v>
      </c>
    </row>
    <row r="134" spans="1:4">
      <c r="A134" s="59">
        <v>132</v>
      </c>
      <c r="B134" s="58"/>
      <c r="C134" s="45"/>
      <c r="D134" s="45" t="s">
        <v>198</v>
      </c>
    </row>
    <row r="135" spans="1:4">
      <c r="A135" s="59">
        <v>133</v>
      </c>
      <c r="B135" s="58"/>
      <c r="C135" s="45"/>
      <c r="D135" s="45" t="s">
        <v>199</v>
      </c>
    </row>
    <row r="136" spans="1:4">
      <c r="A136" s="59">
        <v>134</v>
      </c>
      <c r="B136" s="58"/>
      <c r="C136" s="45"/>
      <c r="D136" s="45" t="s">
        <v>200</v>
      </c>
    </row>
    <row r="137" spans="1:4">
      <c r="A137" s="59">
        <v>135</v>
      </c>
      <c r="B137" s="58"/>
      <c r="C137" s="45"/>
      <c r="D137" s="45" t="s">
        <v>201</v>
      </c>
    </row>
    <row r="138" spans="1:4">
      <c r="A138" s="59">
        <v>136</v>
      </c>
      <c r="B138" s="58"/>
      <c r="C138" s="45"/>
      <c r="D138" s="45" t="s">
        <v>202</v>
      </c>
    </row>
    <row r="139" spans="1:4">
      <c r="A139" s="59">
        <v>137</v>
      </c>
      <c r="B139" s="58"/>
      <c r="C139" s="45"/>
      <c r="D139" s="45" t="s">
        <v>203</v>
      </c>
    </row>
    <row r="140" spans="1:4">
      <c r="A140" s="59">
        <v>138</v>
      </c>
      <c r="B140" s="58"/>
      <c r="C140" s="45"/>
      <c r="D140" s="45" t="s">
        <v>204</v>
      </c>
    </row>
    <row r="141" spans="1:4">
      <c r="A141" s="59">
        <v>139</v>
      </c>
      <c r="B141" s="58"/>
      <c r="C141" s="45"/>
      <c r="D141" s="45" t="s">
        <v>205</v>
      </c>
    </row>
    <row r="142" spans="1:4">
      <c r="A142" s="59">
        <v>140</v>
      </c>
      <c r="B142" s="58"/>
      <c r="C142" s="45"/>
      <c r="D142" s="45" t="s">
        <v>206</v>
      </c>
    </row>
    <row r="143" spans="1:4">
      <c r="A143" s="59">
        <v>141</v>
      </c>
      <c r="B143" s="58"/>
      <c r="C143" s="45"/>
      <c r="D143" s="45" t="s">
        <v>207</v>
      </c>
    </row>
    <row r="144" spans="1:4">
      <c r="A144" s="59">
        <v>142</v>
      </c>
      <c r="B144" s="58"/>
      <c r="C144" s="45"/>
      <c r="D144" s="45" t="s">
        <v>208</v>
      </c>
    </row>
    <row r="145" spans="1:4">
      <c r="A145" s="59">
        <v>143</v>
      </c>
      <c r="B145" s="58"/>
      <c r="C145" s="45"/>
      <c r="D145" s="45" t="s">
        <v>209</v>
      </c>
    </row>
    <row r="146" spans="1:4">
      <c r="A146" s="59">
        <v>144</v>
      </c>
      <c r="B146" s="58"/>
      <c r="C146" s="45"/>
      <c r="D146" s="45" t="s">
        <v>210</v>
      </c>
    </row>
    <row r="147" spans="1:4">
      <c r="A147" s="59">
        <v>145</v>
      </c>
      <c r="B147" s="58"/>
      <c r="C147" s="45"/>
      <c r="D147" s="45" t="s">
        <v>211</v>
      </c>
    </row>
    <row r="148" spans="1:4">
      <c r="A148" s="59">
        <v>146</v>
      </c>
      <c r="B148" s="58"/>
      <c r="C148" s="45"/>
      <c r="D148" s="45" t="s">
        <v>212</v>
      </c>
    </row>
    <row r="149" spans="1:4">
      <c r="A149" s="59">
        <v>147</v>
      </c>
      <c r="B149" s="58"/>
      <c r="C149" s="45"/>
      <c r="D149" s="45" t="s">
        <v>213</v>
      </c>
    </row>
    <row r="150" spans="1:4">
      <c r="A150" s="59">
        <v>148</v>
      </c>
      <c r="B150" s="58"/>
      <c r="C150" s="45"/>
      <c r="D150" s="45" t="s">
        <v>214</v>
      </c>
    </row>
    <row r="151" spans="1:4">
      <c r="A151" s="59">
        <v>149</v>
      </c>
      <c r="B151" s="58"/>
      <c r="C151" s="45"/>
      <c r="D151" s="45" t="s">
        <v>215</v>
      </c>
    </row>
    <row r="152" spans="1:4">
      <c r="A152" s="59">
        <v>150</v>
      </c>
      <c r="B152" s="58"/>
      <c r="C152" s="45"/>
      <c r="D152" s="45" t="s">
        <v>216</v>
      </c>
    </row>
    <row r="153" spans="1:4">
      <c r="A153" s="59">
        <v>151</v>
      </c>
      <c r="B153" s="58"/>
      <c r="C153" s="45"/>
      <c r="D153" s="45" t="s">
        <v>217</v>
      </c>
    </row>
    <row r="154" spans="1:4">
      <c r="A154" s="59">
        <v>152</v>
      </c>
      <c r="B154" s="58"/>
      <c r="C154" s="45"/>
      <c r="D154" s="45" t="s">
        <v>218</v>
      </c>
    </row>
    <row r="155" spans="1:4">
      <c r="A155" s="59">
        <v>153</v>
      </c>
      <c r="B155" s="58"/>
      <c r="C155" s="45"/>
      <c r="D155" s="45" t="s">
        <v>219</v>
      </c>
    </row>
    <row r="156" spans="1:4">
      <c r="A156" s="59">
        <v>154</v>
      </c>
      <c r="B156" s="58"/>
      <c r="C156" s="45"/>
      <c r="D156" s="45" t="s">
        <v>220</v>
      </c>
    </row>
    <row r="157" spans="1:4">
      <c r="A157" s="59">
        <v>155</v>
      </c>
      <c r="B157" s="58"/>
      <c r="C157" s="45"/>
      <c r="D157" s="45" t="s">
        <v>221</v>
      </c>
    </row>
    <row r="158" spans="1:4">
      <c r="A158" s="59">
        <v>156</v>
      </c>
      <c r="B158" s="58"/>
      <c r="C158" s="45"/>
      <c r="D158" s="45" t="s">
        <v>222</v>
      </c>
    </row>
    <row r="159" spans="1:4">
      <c r="A159" s="59">
        <v>157</v>
      </c>
      <c r="B159" s="58"/>
      <c r="C159" s="45"/>
      <c r="D159" s="45" t="s">
        <v>223</v>
      </c>
    </row>
    <row r="160" spans="1:4">
      <c r="A160" s="59">
        <v>158</v>
      </c>
      <c r="B160" s="58"/>
      <c r="C160" s="45"/>
      <c r="D160" s="45" t="s">
        <v>224</v>
      </c>
    </row>
    <row r="161" spans="1:4">
      <c r="A161" s="59">
        <v>159</v>
      </c>
      <c r="B161" s="58"/>
      <c r="C161" s="45"/>
      <c r="D161" s="45" t="s">
        <v>225</v>
      </c>
    </row>
    <row r="162" spans="1:4">
      <c r="A162" s="59">
        <v>160</v>
      </c>
      <c r="B162" s="58"/>
      <c r="C162" s="45"/>
      <c r="D162" s="45" t="s">
        <v>226</v>
      </c>
    </row>
    <row r="163" spans="1:4">
      <c r="A163" s="59">
        <v>161</v>
      </c>
      <c r="B163" s="58"/>
      <c r="C163" s="45"/>
      <c r="D163" s="45" t="s">
        <v>227</v>
      </c>
    </row>
    <row r="164" spans="1:4">
      <c r="A164" s="59">
        <v>162</v>
      </c>
      <c r="B164" s="58"/>
      <c r="C164" s="45"/>
      <c r="D164" s="45" t="s">
        <v>228</v>
      </c>
    </row>
    <row r="165" spans="1:4">
      <c r="A165" s="59">
        <v>163</v>
      </c>
      <c r="B165" s="58"/>
      <c r="C165" s="45"/>
      <c r="D165" s="45" t="s">
        <v>229</v>
      </c>
    </row>
    <row r="166" spans="1:4">
      <c r="A166" s="59">
        <v>164</v>
      </c>
      <c r="B166" s="58"/>
      <c r="C166" s="45"/>
      <c r="D166" s="45" t="s">
        <v>230</v>
      </c>
    </row>
    <row r="167" spans="1:4">
      <c r="A167" s="59">
        <v>165</v>
      </c>
      <c r="B167" s="58"/>
      <c r="C167" s="45"/>
      <c r="D167" s="45" t="s">
        <v>231</v>
      </c>
    </row>
    <row r="168" spans="1:4">
      <c r="A168" s="59">
        <v>166</v>
      </c>
      <c r="B168" s="58"/>
      <c r="C168" s="45"/>
      <c r="D168" s="45" t="s">
        <v>232</v>
      </c>
    </row>
    <row r="169" spans="1:4">
      <c r="A169" s="59">
        <v>167</v>
      </c>
      <c r="B169" s="58"/>
      <c r="C169" s="45"/>
      <c r="D169" s="45" t="s">
        <v>233</v>
      </c>
    </row>
    <row r="170" spans="1:4">
      <c r="A170" s="59">
        <v>168</v>
      </c>
      <c r="B170" s="58"/>
      <c r="C170" s="45"/>
      <c r="D170" s="45" t="s">
        <v>234</v>
      </c>
    </row>
    <row r="171" spans="1:4">
      <c r="A171" s="59">
        <v>169</v>
      </c>
      <c r="B171" s="58"/>
      <c r="C171" s="45"/>
      <c r="D171" s="45" t="s">
        <v>235</v>
      </c>
    </row>
    <row r="172" spans="1:4">
      <c r="A172" s="59">
        <v>170</v>
      </c>
      <c r="B172" s="58"/>
      <c r="C172" s="45"/>
      <c r="D172" s="45" t="s">
        <v>236</v>
      </c>
    </row>
    <row r="173" spans="1:4">
      <c r="A173" s="59">
        <v>171</v>
      </c>
      <c r="B173" s="58"/>
      <c r="C173" s="45"/>
      <c r="D173" s="45" t="s">
        <v>237</v>
      </c>
    </row>
    <row r="174" spans="1:4">
      <c r="A174" s="59">
        <v>172</v>
      </c>
      <c r="B174" s="58"/>
      <c r="C174" s="45"/>
      <c r="D174" s="45" t="s">
        <v>238</v>
      </c>
    </row>
    <row r="175" spans="1:4">
      <c r="A175" s="59">
        <v>173</v>
      </c>
      <c r="B175" s="58"/>
      <c r="C175" s="45"/>
      <c r="D175" s="45" t="s">
        <v>239</v>
      </c>
    </row>
    <row r="176" spans="1:4">
      <c r="A176" s="59">
        <v>174</v>
      </c>
      <c r="B176" s="58"/>
      <c r="C176" s="45"/>
      <c r="D176" s="45" t="s">
        <v>240</v>
      </c>
    </row>
    <row r="177" spans="1:4">
      <c r="A177" s="59">
        <v>175</v>
      </c>
      <c r="B177" s="58"/>
      <c r="C177" s="45"/>
      <c r="D177" s="45" t="s">
        <v>241</v>
      </c>
    </row>
    <row r="178" spans="1:4">
      <c r="A178" s="59">
        <v>176</v>
      </c>
      <c r="B178" s="58"/>
      <c r="C178" s="45"/>
      <c r="D178" s="45" t="s">
        <v>242</v>
      </c>
    </row>
    <row r="179" spans="1:4">
      <c r="A179" s="59">
        <v>177</v>
      </c>
      <c r="B179" s="58"/>
      <c r="C179" s="45"/>
      <c r="D179" s="45" t="s">
        <v>243</v>
      </c>
    </row>
    <row r="180" spans="1:4">
      <c r="A180" s="59">
        <v>178</v>
      </c>
      <c r="B180" s="58"/>
      <c r="C180" s="45"/>
      <c r="D180" s="45" t="s">
        <v>244</v>
      </c>
    </row>
    <row r="181" spans="1:4">
      <c r="A181" s="59">
        <v>179</v>
      </c>
      <c r="B181" s="58"/>
      <c r="C181" s="45"/>
      <c r="D181" s="45" t="s">
        <v>245</v>
      </c>
    </row>
    <row r="182" spans="1:4">
      <c r="A182" s="59">
        <v>180</v>
      </c>
      <c r="B182" s="58"/>
      <c r="C182" s="45"/>
      <c r="D182" s="45" t="s">
        <v>246</v>
      </c>
    </row>
    <row r="183" spans="1:4">
      <c r="A183" s="59">
        <v>181</v>
      </c>
      <c r="B183" s="58"/>
      <c r="C183" s="45"/>
      <c r="D183" s="45" t="s">
        <v>247</v>
      </c>
    </row>
    <row r="184" spans="1:4">
      <c r="A184" s="59">
        <v>182</v>
      </c>
      <c r="B184" s="58"/>
      <c r="C184" s="45"/>
      <c r="D184" s="45" t="s">
        <v>248</v>
      </c>
    </row>
    <row r="185" spans="1:4">
      <c r="A185" s="59">
        <v>183</v>
      </c>
      <c r="B185" s="58"/>
      <c r="C185" s="45"/>
      <c r="D185" s="45" t="s">
        <v>249</v>
      </c>
    </row>
    <row r="186" spans="1:4">
      <c r="A186" s="59">
        <v>184</v>
      </c>
      <c r="B186" s="58"/>
      <c r="C186" s="45"/>
      <c r="D186" s="45" t="s">
        <v>250</v>
      </c>
    </row>
    <row r="187" spans="1:4">
      <c r="A187" s="59">
        <v>185</v>
      </c>
      <c r="B187" s="58"/>
      <c r="C187" s="45"/>
      <c r="D187" s="45" t="s">
        <v>251</v>
      </c>
    </row>
    <row r="188" spans="1:4">
      <c r="A188" s="59">
        <v>186</v>
      </c>
      <c r="B188" s="58"/>
      <c r="C188" s="45"/>
      <c r="D188" s="45" t="s">
        <v>252</v>
      </c>
    </row>
    <row r="189" spans="1:4">
      <c r="A189" s="59">
        <v>187</v>
      </c>
      <c r="B189" s="58"/>
      <c r="C189" s="45"/>
      <c r="D189" s="45" t="s">
        <v>253</v>
      </c>
    </row>
    <row r="190" spans="1:4">
      <c r="A190" s="59">
        <v>188</v>
      </c>
      <c r="B190" s="58"/>
      <c r="C190" s="45"/>
      <c r="D190" s="45" t="s">
        <v>254</v>
      </c>
    </row>
    <row r="191" spans="1:4">
      <c r="A191" s="59">
        <v>189</v>
      </c>
      <c r="B191" s="58"/>
      <c r="C191" s="45"/>
      <c r="D191" s="45" t="s">
        <v>255</v>
      </c>
    </row>
    <row r="192" spans="1:4">
      <c r="A192" s="59">
        <v>190</v>
      </c>
      <c r="B192" s="58"/>
      <c r="C192" s="45"/>
      <c r="D192" s="45" t="s">
        <v>256</v>
      </c>
    </row>
    <row r="193" spans="1:4">
      <c r="A193" s="59">
        <v>191</v>
      </c>
      <c r="B193" s="58"/>
      <c r="C193" s="45"/>
      <c r="D193" s="45" t="s">
        <v>257</v>
      </c>
    </row>
    <row r="194" spans="1:4">
      <c r="A194" s="59">
        <v>192</v>
      </c>
      <c r="B194" s="58"/>
      <c r="C194" s="45"/>
      <c r="D194" s="45" t="s">
        <v>258</v>
      </c>
    </row>
    <row r="195" spans="1:4">
      <c r="A195" s="59">
        <v>193</v>
      </c>
      <c r="B195" s="58"/>
      <c r="C195" s="45"/>
      <c r="D195" s="45" t="s">
        <v>259</v>
      </c>
    </row>
    <row r="196" spans="1:4">
      <c r="A196" s="59">
        <v>194</v>
      </c>
      <c r="B196" s="58"/>
      <c r="C196" s="45"/>
      <c r="D196" s="45" t="s">
        <v>260</v>
      </c>
    </row>
    <row r="197" spans="1:4">
      <c r="A197" s="59">
        <v>195</v>
      </c>
      <c r="B197" s="58"/>
      <c r="C197" s="45"/>
      <c r="D197" s="45" t="s">
        <v>261</v>
      </c>
    </row>
    <row r="198" spans="1:4">
      <c r="A198" s="59">
        <v>196</v>
      </c>
      <c r="B198" s="58"/>
      <c r="C198" s="45"/>
      <c r="D198" s="45" t="s">
        <v>262</v>
      </c>
    </row>
    <row r="199" spans="1:4">
      <c r="A199" s="59">
        <v>197</v>
      </c>
      <c r="B199" s="58"/>
      <c r="C199" s="45"/>
      <c r="D199" s="45" t="s">
        <v>263</v>
      </c>
    </row>
    <row r="200" spans="1:4">
      <c r="A200" s="59">
        <v>198</v>
      </c>
      <c r="B200" s="58"/>
      <c r="C200" s="45"/>
      <c r="D200" s="45" t="s">
        <v>264</v>
      </c>
    </row>
    <row r="201" spans="1:4">
      <c r="A201" s="59">
        <v>199</v>
      </c>
      <c r="B201" s="58"/>
      <c r="C201" s="45"/>
      <c r="D201" s="45" t="s">
        <v>265</v>
      </c>
    </row>
    <row r="202" spans="1:4">
      <c r="A202" s="59">
        <v>200</v>
      </c>
      <c r="B202" s="58"/>
      <c r="C202" s="45"/>
      <c r="D202" s="45" t="s">
        <v>266</v>
      </c>
    </row>
    <row r="203" spans="1:4">
      <c r="A203" s="59">
        <v>201</v>
      </c>
      <c r="B203" s="58"/>
      <c r="C203" s="45"/>
      <c r="D203" s="45" t="s">
        <v>267</v>
      </c>
    </row>
    <row r="204" spans="1:4">
      <c r="A204" s="59">
        <v>202</v>
      </c>
      <c r="B204" s="58"/>
      <c r="C204" s="45"/>
      <c r="D204" s="45" t="s">
        <v>268</v>
      </c>
    </row>
    <row r="205" spans="1:4">
      <c r="A205" s="59">
        <v>203</v>
      </c>
      <c r="B205" s="58"/>
      <c r="C205" s="45"/>
      <c r="D205" s="45" t="s">
        <v>269</v>
      </c>
    </row>
    <row r="206" spans="1:4">
      <c r="A206" s="59">
        <v>204</v>
      </c>
      <c r="B206" s="58"/>
      <c r="C206" s="45"/>
      <c r="D206" s="45" t="s">
        <v>270</v>
      </c>
    </row>
    <row r="207" spans="1:4">
      <c r="A207" s="59">
        <v>205</v>
      </c>
      <c r="B207" s="58"/>
      <c r="C207" s="45"/>
      <c r="D207" s="45" t="s">
        <v>271</v>
      </c>
    </row>
    <row r="208" spans="1:4">
      <c r="A208" s="59">
        <v>206</v>
      </c>
      <c r="B208" s="58"/>
      <c r="C208" s="45"/>
      <c r="D208" s="45" t="s">
        <v>272</v>
      </c>
    </row>
    <row r="209" spans="1:4">
      <c r="A209" s="59">
        <v>207</v>
      </c>
      <c r="B209" s="58"/>
      <c r="C209" s="45"/>
      <c r="D209" s="45" t="s">
        <v>273</v>
      </c>
    </row>
    <row r="210" spans="1:4">
      <c r="A210" s="59">
        <v>208</v>
      </c>
      <c r="B210" s="58"/>
      <c r="C210" s="45"/>
      <c r="D210" s="45" t="s">
        <v>274</v>
      </c>
    </row>
    <row r="211" spans="1:4">
      <c r="A211" s="59">
        <v>209</v>
      </c>
      <c r="B211" s="58"/>
      <c r="C211" s="45"/>
      <c r="D211" s="45" t="s">
        <v>275</v>
      </c>
    </row>
    <row r="212" spans="1:4">
      <c r="A212" s="59">
        <v>210</v>
      </c>
      <c r="B212" s="58"/>
      <c r="C212" s="45"/>
      <c r="D212" s="45" t="s">
        <v>276</v>
      </c>
    </row>
    <row r="213" spans="1:4">
      <c r="A213" s="59">
        <v>211</v>
      </c>
      <c r="B213" s="58"/>
      <c r="C213" s="45"/>
      <c r="D213" s="45" t="s">
        <v>277</v>
      </c>
    </row>
    <row r="214" spans="1:4">
      <c r="A214" s="59">
        <v>212</v>
      </c>
      <c r="B214" s="58"/>
      <c r="C214" s="45"/>
      <c r="D214" s="45" t="s">
        <v>278</v>
      </c>
    </row>
    <row r="215" spans="1:4">
      <c r="A215" s="59">
        <v>213</v>
      </c>
      <c r="B215" s="58"/>
      <c r="C215" s="45"/>
      <c r="D215" s="45" t="s">
        <v>279</v>
      </c>
    </row>
    <row r="216" spans="1:4">
      <c r="A216" s="59">
        <v>214</v>
      </c>
      <c r="B216" s="58"/>
      <c r="C216" s="45"/>
      <c r="D216" s="45" t="s">
        <v>280</v>
      </c>
    </row>
    <row r="217" spans="1:4">
      <c r="A217" s="59">
        <v>215</v>
      </c>
      <c r="B217" s="58"/>
      <c r="C217" s="45"/>
      <c r="D217" s="45" t="s">
        <v>281</v>
      </c>
    </row>
    <row r="218" spans="1:4">
      <c r="A218" s="59">
        <v>216</v>
      </c>
      <c r="B218" s="58"/>
      <c r="C218" s="45"/>
      <c r="D218" s="45" t="s">
        <v>282</v>
      </c>
    </row>
    <row r="219" spans="1:4">
      <c r="A219" s="59">
        <v>217</v>
      </c>
      <c r="B219" s="58"/>
      <c r="C219" s="45"/>
      <c r="D219" s="45" t="s">
        <v>283</v>
      </c>
    </row>
    <row r="220" spans="1:4">
      <c r="A220" s="59">
        <v>218</v>
      </c>
      <c r="B220" s="58"/>
      <c r="C220" s="45"/>
      <c r="D220" s="45" t="s">
        <v>284</v>
      </c>
    </row>
    <row r="221" spans="1:4">
      <c r="A221" s="59">
        <v>219</v>
      </c>
      <c r="B221" s="58"/>
      <c r="C221" s="45"/>
      <c r="D221" s="45" t="s">
        <v>285</v>
      </c>
    </row>
    <row r="222" spans="1:4">
      <c r="A222" s="59">
        <v>220</v>
      </c>
      <c r="B222" s="58"/>
      <c r="C222" s="45"/>
      <c r="D222" s="45" t="s">
        <v>286</v>
      </c>
    </row>
    <row r="223" spans="1:4">
      <c r="A223" s="59">
        <v>221</v>
      </c>
      <c r="B223" s="58"/>
      <c r="C223" s="45"/>
      <c r="D223" s="45" t="s">
        <v>287</v>
      </c>
    </row>
    <row r="224" spans="1:4">
      <c r="A224" s="59">
        <v>222</v>
      </c>
      <c r="B224" s="58"/>
      <c r="C224" s="45"/>
      <c r="D224" s="45" t="s">
        <v>288</v>
      </c>
    </row>
    <row r="225" spans="1:4">
      <c r="A225" s="59">
        <v>223</v>
      </c>
      <c r="B225" s="58"/>
      <c r="C225" s="45"/>
      <c r="D225" s="45" t="s">
        <v>289</v>
      </c>
    </row>
    <row r="226" spans="1:4">
      <c r="A226" s="59">
        <v>224</v>
      </c>
      <c r="B226" s="58"/>
      <c r="C226" s="45"/>
      <c r="D226" s="45" t="s">
        <v>290</v>
      </c>
    </row>
    <row r="227" spans="1:4">
      <c r="A227" s="59">
        <v>225</v>
      </c>
      <c r="B227" s="58"/>
      <c r="C227" s="45"/>
      <c r="D227" s="45" t="s">
        <v>291</v>
      </c>
    </row>
    <row r="228" spans="1:4">
      <c r="A228" s="59">
        <v>226</v>
      </c>
      <c r="B228" s="58"/>
      <c r="C228" s="45"/>
      <c r="D228" s="45" t="s">
        <v>292</v>
      </c>
    </row>
    <row r="229" spans="1:4">
      <c r="A229" s="59">
        <v>227</v>
      </c>
      <c r="B229" s="58"/>
      <c r="C229" s="45"/>
      <c r="D229" s="45" t="s">
        <v>293</v>
      </c>
    </row>
    <row r="230" spans="1:4">
      <c r="A230" s="59">
        <v>228</v>
      </c>
      <c r="B230" s="58"/>
      <c r="C230" s="45"/>
      <c r="D230" s="45" t="s">
        <v>294</v>
      </c>
    </row>
    <row r="231" spans="1:4">
      <c r="A231" s="59">
        <v>229</v>
      </c>
      <c r="B231" s="58"/>
      <c r="C231" s="45"/>
      <c r="D231" s="45" t="s">
        <v>295</v>
      </c>
    </row>
    <row r="232" spans="1:4">
      <c r="A232" s="59">
        <v>230</v>
      </c>
      <c r="B232" s="58"/>
      <c r="C232" s="45"/>
      <c r="D232" s="45" t="s">
        <v>296</v>
      </c>
    </row>
    <row r="233" spans="1:4">
      <c r="A233" s="59">
        <v>231</v>
      </c>
      <c r="B233" s="58"/>
      <c r="C233" s="45"/>
      <c r="D233" s="45" t="s">
        <v>297</v>
      </c>
    </row>
    <row r="234" spans="1:4">
      <c r="A234" s="59">
        <v>232</v>
      </c>
      <c r="B234" s="58"/>
      <c r="C234" s="45"/>
      <c r="D234" s="45" t="s">
        <v>298</v>
      </c>
    </row>
    <row r="235" spans="1:4">
      <c r="A235" s="59">
        <v>233</v>
      </c>
      <c r="B235" s="58"/>
      <c r="C235" s="45"/>
      <c r="D235" s="45" t="s">
        <v>299</v>
      </c>
    </row>
    <row r="236" spans="1:4">
      <c r="A236" s="59">
        <v>234</v>
      </c>
      <c r="B236" s="58"/>
      <c r="C236" s="45"/>
      <c r="D236" s="45" t="s">
        <v>300</v>
      </c>
    </row>
    <row r="237" spans="1:4">
      <c r="A237" s="59">
        <v>235</v>
      </c>
      <c r="B237" s="58"/>
      <c r="C237" s="45"/>
      <c r="D237" s="45" t="s">
        <v>301</v>
      </c>
    </row>
    <row r="238" spans="1:4">
      <c r="A238" s="59">
        <v>236</v>
      </c>
      <c r="B238" s="58"/>
      <c r="C238" s="45"/>
      <c r="D238" s="45" t="s">
        <v>302</v>
      </c>
    </row>
    <row r="239" spans="1:4">
      <c r="A239" s="59">
        <v>237</v>
      </c>
      <c r="B239" s="58"/>
      <c r="C239" s="45"/>
      <c r="D239" s="45" t="s">
        <v>303</v>
      </c>
    </row>
    <row r="240" spans="1:4">
      <c r="A240" s="59">
        <v>238</v>
      </c>
      <c r="B240" s="58"/>
      <c r="C240" s="45"/>
      <c r="D240" s="45" t="s">
        <v>304</v>
      </c>
    </row>
    <row r="241" spans="1:4">
      <c r="A241" s="59">
        <v>239</v>
      </c>
      <c r="B241" s="58"/>
      <c r="C241" s="45"/>
      <c r="D241" s="45" t="s">
        <v>305</v>
      </c>
    </row>
    <row r="242" spans="1:4">
      <c r="A242" s="59">
        <v>240</v>
      </c>
      <c r="B242" s="58"/>
      <c r="C242" s="45"/>
      <c r="D242" s="45" t="s">
        <v>306</v>
      </c>
    </row>
    <row r="243" spans="1:4">
      <c r="A243" s="59">
        <v>241</v>
      </c>
      <c r="B243" s="58"/>
      <c r="C243" s="45"/>
      <c r="D243" s="45" t="s">
        <v>307</v>
      </c>
    </row>
    <row r="244" spans="1:4">
      <c r="A244" s="59">
        <v>242</v>
      </c>
      <c r="B244" s="58"/>
      <c r="C244" s="45"/>
      <c r="D244" s="45" t="s">
        <v>308</v>
      </c>
    </row>
    <row r="245" spans="1:4">
      <c r="A245" s="59">
        <v>243</v>
      </c>
      <c r="B245" s="58"/>
      <c r="C245" s="45"/>
      <c r="D245" s="45" t="s">
        <v>309</v>
      </c>
    </row>
    <row r="246" spans="1:4">
      <c r="A246" s="59">
        <v>244</v>
      </c>
      <c r="B246" s="58"/>
      <c r="C246" s="45"/>
      <c r="D246" s="45" t="s">
        <v>310</v>
      </c>
    </row>
    <row r="247" spans="1:4">
      <c r="A247" s="59">
        <v>245</v>
      </c>
      <c r="B247" s="58"/>
      <c r="C247" s="45"/>
      <c r="D247" s="45" t="s">
        <v>311</v>
      </c>
    </row>
    <row r="248" spans="1:4">
      <c r="A248" s="59">
        <v>246</v>
      </c>
      <c r="B248" s="58"/>
      <c r="C248" s="45"/>
      <c r="D248" s="45" t="s">
        <v>312</v>
      </c>
    </row>
    <row r="249" spans="1:4">
      <c r="A249" s="59">
        <v>247</v>
      </c>
      <c r="B249" s="58"/>
      <c r="C249" s="45"/>
      <c r="D249" s="45" t="s">
        <v>313</v>
      </c>
    </row>
    <row r="250" spans="1:4">
      <c r="A250" s="59">
        <v>248</v>
      </c>
      <c r="B250" s="58"/>
      <c r="C250" s="45"/>
      <c r="D250" s="45" t="s">
        <v>314</v>
      </c>
    </row>
    <row r="251" spans="1:4">
      <c r="A251" s="59">
        <v>249</v>
      </c>
      <c r="B251" s="58"/>
      <c r="C251" s="45"/>
      <c r="D251" s="45" t="s">
        <v>315</v>
      </c>
    </row>
    <row r="252" spans="1:4">
      <c r="A252" s="59">
        <v>250</v>
      </c>
      <c r="B252" s="58"/>
      <c r="C252" s="45"/>
      <c r="D252" s="45" t="s">
        <v>316</v>
      </c>
    </row>
    <row r="253" spans="1:4">
      <c r="A253" s="59">
        <v>251</v>
      </c>
      <c r="B253" s="58"/>
      <c r="C253" s="45"/>
      <c r="D253" s="45" t="s">
        <v>317</v>
      </c>
    </row>
    <row r="254" spans="1:4">
      <c r="A254" s="59">
        <v>252</v>
      </c>
      <c r="B254" s="58"/>
      <c r="C254" s="45"/>
      <c r="D254" s="45" t="s">
        <v>318</v>
      </c>
    </row>
    <row r="255" spans="1:4">
      <c r="A255" s="59">
        <v>253</v>
      </c>
      <c r="B255" s="58"/>
      <c r="C255" s="45"/>
      <c r="D255" s="45" t="s">
        <v>319</v>
      </c>
    </row>
    <row r="256" spans="1:4">
      <c r="A256" s="59">
        <v>254</v>
      </c>
      <c r="B256" s="58"/>
      <c r="C256" s="45"/>
      <c r="D256" s="45" t="s">
        <v>320</v>
      </c>
    </row>
    <row r="257" spans="1:4">
      <c r="A257" s="59">
        <v>255</v>
      </c>
      <c r="B257" s="58"/>
      <c r="C257" s="45"/>
      <c r="D257" s="45" t="s">
        <v>321</v>
      </c>
    </row>
    <row r="258" spans="1:4">
      <c r="A258" s="59">
        <v>256</v>
      </c>
      <c r="B258" s="58"/>
      <c r="C258" s="45"/>
      <c r="D258" s="45" t="s">
        <v>322</v>
      </c>
    </row>
    <row r="259" spans="1:4">
      <c r="A259" s="59">
        <v>257</v>
      </c>
      <c r="B259" s="58"/>
      <c r="C259" s="45"/>
      <c r="D259" s="45" t="s">
        <v>323</v>
      </c>
    </row>
    <row r="260" spans="1:4">
      <c r="A260" s="59">
        <v>258</v>
      </c>
      <c r="B260" s="58"/>
      <c r="C260" s="45"/>
      <c r="D260" s="45" t="s">
        <v>324</v>
      </c>
    </row>
    <row r="261" spans="1:4">
      <c r="A261" s="59">
        <v>259</v>
      </c>
      <c r="B261" s="58"/>
      <c r="C261" s="45"/>
      <c r="D261" s="45" t="s">
        <v>325</v>
      </c>
    </row>
    <row r="262" spans="1:4">
      <c r="A262" s="59">
        <v>260</v>
      </c>
      <c r="B262" s="58"/>
      <c r="C262" s="45"/>
      <c r="D262" s="45" t="s">
        <v>326</v>
      </c>
    </row>
    <row r="263" spans="1:4">
      <c r="A263" s="59">
        <v>261</v>
      </c>
      <c r="B263" s="58"/>
      <c r="C263" s="45"/>
      <c r="D263" s="45" t="s">
        <v>327</v>
      </c>
    </row>
    <row r="264" spans="1:4">
      <c r="A264" s="59">
        <v>262</v>
      </c>
      <c r="B264" s="58"/>
      <c r="C264" s="45"/>
      <c r="D264" s="45" t="s">
        <v>328</v>
      </c>
    </row>
    <row r="265" spans="1:4">
      <c r="A265" s="59">
        <v>263</v>
      </c>
      <c r="B265" s="58"/>
      <c r="C265" s="45"/>
      <c r="D265" s="45" t="s">
        <v>329</v>
      </c>
    </row>
    <row r="266" spans="1:4">
      <c r="A266" s="59">
        <v>264</v>
      </c>
      <c r="B266" s="58"/>
      <c r="C266" s="45"/>
      <c r="D266" s="45" t="s">
        <v>330</v>
      </c>
    </row>
    <row r="267" spans="1:4">
      <c r="A267" s="59">
        <v>265</v>
      </c>
      <c r="B267" s="58"/>
      <c r="C267" s="45"/>
      <c r="D267" s="45" t="s">
        <v>331</v>
      </c>
    </row>
    <row r="268" spans="1:4">
      <c r="A268" s="59">
        <v>266</v>
      </c>
      <c r="B268" s="58"/>
      <c r="C268" s="45"/>
      <c r="D268" s="45" t="s">
        <v>332</v>
      </c>
    </row>
    <row r="269" spans="1:4">
      <c r="A269" s="59">
        <v>267</v>
      </c>
      <c r="B269" s="58"/>
      <c r="C269" s="45"/>
      <c r="D269" s="45" t="s">
        <v>333</v>
      </c>
    </row>
    <row r="270" spans="1:4">
      <c r="A270" s="59">
        <v>268</v>
      </c>
      <c r="B270" s="58"/>
      <c r="C270" s="45"/>
      <c r="D270" s="45" t="s">
        <v>334</v>
      </c>
    </row>
    <row r="271" spans="1:4">
      <c r="A271" s="59">
        <v>269</v>
      </c>
      <c r="B271" s="58"/>
      <c r="C271" s="45"/>
      <c r="D271" s="45" t="s">
        <v>335</v>
      </c>
    </row>
    <row r="272" spans="1:4">
      <c r="A272" s="59">
        <v>270</v>
      </c>
      <c r="B272" s="58"/>
      <c r="C272" s="45"/>
      <c r="D272" s="45" t="s">
        <v>336</v>
      </c>
    </row>
    <row r="273" spans="1:4">
      <c r="A273" s="59">
        <v>271</v>
      </c>
      <c r="B273" s="58"/>
      <c r="C273" s="45"/>
      <c r="D273" s="45" t="s">
        <v>337</v>
      </c>
    </row>
    <row r="274" spans="1:4">
      <c r="A274" s="59">
        <v>272</v>
      </c>
      <c r="B274" s="58"/>
      <c r="C274" s="45"/>
      <c r="D274" s="45" t="s">
        <v>338</v>
      </c>
    </row>
    <row r="275" spans="1:4">
      <c r="A275" s="59">
        <v>273</v>
      </c>
      <c r="B275" s="58"/>
      <c r="C275" s="45"/>
      <c r="D275" s="45" t="s">
        <v>339</v>
      </c>
    </row>
    <row r="276" spans="1:4">
      <c r="A276" s="59">
        <v>274</v>
      </c>
      <c r="B276" s="58"/>
      <c r="C276" s="45"/>
      <c r="D276" s="45" t="s">
        <v>340</v>
      </c>
    </row>
    <row r="277" spans="1:4">
      <c r="A277" s="59">
        <v>275</v>
      </c>
      <c r="B277" s="58"/>
      <c r="C277" s="45"/>
      <c r="D277" s="45" t="s">
        <v>341</v>
      </c>
    </row>
    <row r="278" spans="1:4">
      <c r="A278" s="59">
        <v>276</v>
      </c>
      <c r="B278" s="58"/>
      <c r="C278" s="45"/>
      <c r="D278" s="45" t="s">
        <v>342</v>
      </c>
    </row>
    <row r="279" spans="1:4">
      <c r="A279" s="59">
        <v>277</v>
      </c>
      <c r="B279" s="58"/>
      <c r="C279" s="45"/>
      <c r="D279" s="45" t="s">
        <v>343</v>
      </c>
    </row>
    <row r="280" spans="1:4">
      <c r="A280" s="59">
        <v>278</v>
      </c>
      <c r="B280" s="58"/>
      <c r="C280" s="45"/>
      <c r="D280" s="45" t="s">
        <v>344</v>
      </c>
    </row>
    <row r="281" spans="1:4">
      <c r="A281" s="59">
        <v>279</v>
      </c>
      <c r="B281" s="58"/>
      <c r="C281" s="45"/>
      <c r="D281" s="45" t="s">
        <v>345</v>
      </c>
    </row>
    <row r="282" spans="1:4">
      <c r="A282" s="59">
        <v>280</v>
      </c>
      <c r="B282" s="58"/>
      <c r="C282" s="45"/>
      <c r="D282" s="45" t="s">
        <v>346</v>
      </c>
    </row>
    <row r="283" spans="1:4">
      <c r="A283" s="59">
        <v>281</v>
      </c>
      <c r="B283" s="58"/>
      <c r="C283" s="45"/>
      <c r="D283" s="45" t="s">
        <v>347</v>
      </c>
    </row>
    <row r="284" spans="1:4">
      <c r="A284" s="59">
        <v>282</v>
      </c>
      <c r="B284" s="58"/>
      <c r="C284" s="45"/>
      <c r="D284" s="45" t="s">
        <v>348</v>
      </c>
    </row>
    <row r="285" spans="1:4">
      <c r="A285" s="59">
        <v>283</v>
      </c>
      <c r="B285" s="58"/>
      <c r="C285" s="45"/>
      <c r="D285" s="45" t="s">
        <v>349</v>
      </c>
    </row>
    <row r="286" spans="1:4">
      <c r="A286" s="59">
        <v>284</v>
      </c>
      <c r="B286" s="58"/>
      <c r="C286" s="45"/>
      <c r="D286" s="45" t="s">
        <v>350</v>
      </c>
    </row>
    <row r="287" spans="1:4">
      <c r="A287" s="59">
        <v>285</v>
      </c>
      <c r="B287" s="58"/>
      <c r="C287" s="45"/>
      <c r="D287" s="45" t="s">
        <v>351</v>
      </c>
    </row>
    <row r="288" spans="1:4">
      <c r="A288" s="59">
        <v>286</v>
      </c>
      <c r="B288" s="58"/>
      <c r="C288" s="45"/>
      <c r="D288" s="45" t="s">
        <v>352</v>
      </c>
    </row>
    <row r="289" spans="1:4">
      <c r="A289" s="59">
        <v>287</v>
      </c>
      <c r="B289" s="58"/>
      <c r="C289" s="45"/>
      <c r="D289" s="45" t="s">
        <v>353</v>
      </c>
    </row>
    <row r="290" spans="1:4">
      <c r="A290" s="59">
        <v>288</v>
      </c>
      <c r="B290" s="58"/>
      <c r="C290" s="45"/>
      <c r="D290" s="45" t="s">
        <v>354</v>
      </c>
    </row>
    <row r="291" spans="1:4">
      <c r="A291" s="59">
        <v>289</v>
      </c>
      <c r="B291" s="58"/>
      <c r="C291" s="45"/>
      <c r="D291" s="45" t="s">
        <v>355</v>
      </c>
    </row>
    <row r="292" spans="1:4">
      <c r="A292" s="59">
        <v>290</v>
      </c>
      <c r="B292" s="58"/>
      <c r="C292" s="45"/>
      <c r="D292" s="45" t="s">
        <v>356</v>
      </c>
    </row>
    <row r="293" spans="1:4">
      <c r="A293" s="59">
        <v>291</v>
      </c>
      <c r="B293" s="58"/>
      <c r="C293" s="45"/>
      <c r="D293" s="45" t="s">
        <v>357</v>
      </c>
    </row>
    <row r="294" spans="1:4">
      <c r="A294" s="59">
        <v>292</v>
      </c>
      <c r="B294" s="58"/>
      <c r="C294" s="45"/>
      <c r="D294" s="45" t="s">
        <v>358</v>
      </c>
    </row>
    <row r="295" spans="1:4">
      <c r="A295" s="59">
        <v>293</v>
      </c>
      <c r="B295" s="58"/>
      <c r="C295" s="45"/>
      <c r="D295" s="45" t="s">
        <v>359</v>
      </c>
    </row>
    <row r="296" spans="1:4">
      <c r="A296" s="59">
        <v>294</v>
      </c>
      <c r="B296" s="58"/>
      <c r="C296" s="45"/>
      <c r="D296" s="45" t="s">
        <v>360</v>
      </c>
    </row>
    <row r="297" spans="1:4">
      <c r="A297" s="59">
        <v>295</v>
      </c>
      <c r="B297" s="58"/>
      <c r="C297" s="45"/>
      <c r="D297" s="45" t="s">
        <v>361</v>
      </c>
    </row>
    <row r="298" spans="1:4">
      <c r="A298" s="59">
        <v>296</v>
      </c>
      <c r="B298" s="58"/>
      <c r="C298" s="45"/>
      <c r="D298" s="45" t="s">
        <v>362</v>
      </c>
    </row>
    <row r="299" spans="1:4">
      <c r="A299" s="59">
        <v>297</v>
      </c>
      <c r="B299" s="58"/>
      <c r="C299" s="45"/>
      <c r="D299" s="45" t="s">
        <v>363</v>
      </c>
    </row>
    <row r="300" spans="1:4">
      <c r="A300" s="59">
        <v>298</v>
      </c>
      <c r="B300" s="58"/>
      <c r="C300" s="45"/>
      <c r="D300" s="45" t="s">
        <v>364</v>
      </c>
    </row>
    <row r="301" spans="1:4">
      <c r="A301" s="59">
        <v>299</v>
      </c>
      <c r="B301" s="58"/>
      <c r="C301" s="45"/>
      <c r="D301" s="45" t="s">
        <v>365</v>
      </c>
    </row>
    <row r="302" spans="1:4">
      <c r="A302" s="59">
        <v>300</v>
      </c>
      <c r="B302" s="58"/>
      <c r="C302" s="45"/>
      <c r="D302" s="45" t="s">
        <v>366</v>
      </c>
    </row>
    <row r="303" spans="1:4">
      <c r="A303" s="59">
        <v>301</v>
      </c>
      <c r="B303" s="58"/>
      <c r="C303" s="45"/>
      <c r="D303" s="45" t="s">
        <v>367</v>
      </c>
    </row>
    <row r="304" spans="1:4">
      <c r="A304" s="59">
        <v>302</v>
      </c>
      <c r="B304" s="58"/>
      <c r="C304" s="45"/>
      <c r="D304" s="45" t="s">
        <v>368</v>
      </c>
    </row>
    <row r="305" spans="1:4">
      <c r="A305" s="59">
        <v>303</v>
      </c>
      <c r="B305" s="58"/>
      <c r="C305" s="45"/>
      <c r="D305" s="45" t="s">
        <v>369</v>
      </c>
    </row>
    <row r="306" spans="1:4">
      <c r="A306" s="59">
        <v>304</v>
      </c>
      <c r="B306" s="58"/>
      <c r="C306" s="45"/>
      <c r="D306" s="45" t="s">
        <v>370</v>
      </c>
    </row>
    <row r="307" spans="1:4">
      <c r="A307" s="59">
        <v>305</v>
      </c>
      <c r="B307" s="58"/>
      <c r="C307" s="45"/>
      <c r="D307" s="45" t="s">
        <v>371</v>
      </c>
    </row>
    <row r="308" spans="1:4">
      <c r="A308" s="59">
        <v>306</v>
      </c>
      <c r="B308" s="58"/>
      <c r="C308" s="45"/>
      <c r="D308" s="45" t="s">
        <v>372</v>
      </c>
    </row>
    <row r="309" spans="1:4">
      <c r="A309" s="59">
        <v>307</v>
      </c>
      <c r="B309" s="58"/>
      <c r="C309" s="45"/>
      <c r="D309" s="45" t="s">
        <v>373</v>
      </c>
    </row>
    <row r="310" spans="1:4">
      <c r="A310" s="59">
        <v>308</v>
      </c>
      <c r="B310" s="58"/>
      <c r="C310" s="45"/>
      <c r="D310" s="45" t="s">
        <v>374</v>
      </c>
    </row>
    <row r="311" spans="1:4">
      <c r="A311" s="59">
        <v>309</v>
      </c>
      <c r="B311" s="58"/>
      <c r="C311" s="45"/>
      <c r="D311" s="45" t="s">
        <v>375</v>
      </c>
    </row>
    <row r="312" spans="1:4">
      <c r="A312" s="59">
        <v>310</v>
      </c>
      <c r="B312" s="58"/>
      <c r="C312" s="45"/>
      <c r="D312" s="45" t="s">
        <v>376</v>
      </c>
    </row>
    <row r="313" spans="1:4">
      <c r="A313" s="59">
        <v>311</v>
      </c>
      <c r="B313" s="58"/>
      <c r="C313" s="45"/>
      <c r="D313" s="45" t="s">
        <v>377</v>
      </c>
    </row>
    <row r="314" spans="1:4">
      <c r="A314" s="59">
        <v>312</v>
      </c>
      <c r="B314" s="58"/>
      <c r="C314" s="45"/>
      <c r="D314" s="45" t="s">
        <v>378</v>
      </c>
    </row>
    <row r="315" spans="1:4">
      <c r="A315" s="59">
        <v>313</v>
      </c>
      <c r="B315" s="58"/>
      <c r="C315" s="45"/>
      <c r="D315" s="45" t="s">
        <v>379</v>
      </c>
    </row>
    <row r="316" spans="1:4">
      <c r="A316" s="59">
        <v>314</v>
      </c>
      <c r="B316" s="58"/>
      <c r="C316" s="45"/>
      <c r="D316" s="45" t="s">
        <v>380</v>
      </c>
    </row>
    <row r="317" spans="1:4">
      <c r="A317" s="59">
        <v>315</v>
      </c>
      <c r="B317" s="58"/>
      <c r="C317" s="45"/>
      <c r="D317" s="45" t="s">
        <v>381</v>
      </c>
    </row>
    <row r="318" spans="1:4">
      <c r="A318" s="59">
        <v>316</v>
      </c>
      <c r="B318" s="58"/>
      <c r="C318" s="45"/>
      <c r="D318" s="45" t="s">
        <v>382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D0685-26A9-4532-A72F-3F4DE3A3FBA9}">
  <sheetPr filterMode="1">
    <tabColor rgb="FF92D050"/>
  </sheetPr>
  <dimension ref="A1:W1221"/>
  <sheetViews>
    <sheetView workbookViewId="0">
      <pane ySplit="1" topLeftCell="A2" activePane="bottomLeft" state="frozen"/>
      <selection pane="bottomLeft"/>
    </sheetView>
  </sheetViews>
  <sheetFormatPr defaultRowHeight="14.45"/>
  <cols>
    <col min="1" max="1" width="17.28515625" bestFit="1" customWidth="1"/>
    <col min="2" max="2" width="34.85546875" bestFit="1" customWidth="1"/>
    <col min="3" max="3" width="39.5703125" customWidth="1"/>
    <col min="4" max="4" width="9.140625" customWidth="1"/>
    <col min="5" max="5" width="17.5703125" style="3" customWidth="1"/>
    <col min="6" max="6" width="14.5703125" customWidth="1"/>
    <col min="7" max="7" width="69.85546875" customWidth="1"/>
    <col min="8" max="8" width="9.28515625" customWidth="1"/>
    <col min="9" max="15" width="13.42578125" customWidth="1"/>
    <col min="16" max="16" width="20" customWidth="1"/>
    <col min="17" max="18" width="13.42578125" customWidth="1"/>
    <col min="19" max="19" width="15.7109375" bestFit="1" customWidth="1"/>
    <col min="20" max="20" width="14.5703125" bestFit="1" customWidth="1"/>
    <col min="21" max="22" width="15" bestFit="1" customWidth="1"/>
    <col min="23" max="23" width="50.28515625" bestFit="1" customWidth="1"/>
  </cols>
  <sheetData>
    <row r="1" spans="1:23" s="60" customFormat="1" ht="47.1" customHeight="1">
      <c r="A1" s="60" t="s">
        <v>383</v>
      </c>
      <c r="B1" s="60" t="s">
        <v>384</v>
      </c>
      <c r="C1" s="60" t="s">
        <v>385</v>
      </c>
      <c r="D1" s="60" t="s">
        <v>386</v>
      </c>
      <c r="E1" s="8" t="s">
        <v>387</v>
      </c>
      <c r="F1" s="60" t="s">
        <v>388</v>
      </c>
      <c r="G1" s="60" t="s">
        <v>389</v>
      </c>
      <c r="H1" s="60" t="s">
        <v>26</v>
      </c>
      <c r="I1" s="60" t="s">
        <v>390</v>
      </c>
      <c r="J1" s="61" t="s">
        <v>391</v>
      </c>
      <c r="K1" s="61" t="s">
        <v>392</v>
      </c>
      <c r="L1" s="61" t="s">
        <v>393</v>
      </c>
      <c r="M1" s="60" t="s">
        <v>394</v>
      </c>
      <c r="N1" s="61" t="s">
        <v>395</v>
      </c>
      <c r="O1" s="61" t="s">
        <v>396</v>
      </c>
      <c r="P1" s="65" t="s">
        <v>397</v>
      </c>
      <c r="Q1" s="61" t="s">
        <v>398</v>
      </c>
      <c r="R1" s="61" t="s">
        <v>399</v>
      </c>
      <c r="S1" s="61" t="s">
        <v>400</v>
      </c>
      <c r="T1" s="61" t="s">
        <v>401</v>
      </c>
      <c r="U1" s="61" t="s">
        <v>402</v>
      </c>
      <c r="V1" s="61" t="s">
        <v>403</v>
      </c>
      <c r="W1" s="60" t="s">
        <v>404</v>
      </c>
    </row>
    <row r="2" spans="1:23">
      <c r="A2" t="s">
        <v>405</v>
      </c>
      <c r="B2" t="s">
        <v>49</v>
      </c>
      <c r="C2" t="s">
        <v>23</v>
      </c>
      <c r="D2" t="s">
        <v>406</v>
      </c>
      <c r="E2" s="3">
        <v>11</v>
      </c>
      <c r="F2" t="s">
        <v>407</v>
      </c>
      <c r="G2" t="str">
        <f>_xlfn.CONCAT(C2,B2,F2)</f>
        <v>SAOU_DemandAldrethWinter 2026/27</v>
      </c>
      <c r="H2" t="s">
        <v>408</v>
      </c>
      <c r="I2" s="10">
        <v>0.22</v>
      </c>
      <c r="J2" s="5">
        <v>46327</v>
      </c>
      <c r="K2" s="5">
        <v>46477</v>
      </c>
      <c r="L2" t="s">
        <v>409</v>
      </c>
      <c r="M2" s="62"/>
      <c r="N2" s="63">
        <v>0.70833333333333337</v>
      </c>
      <c r="O2" s="63">
        <v>0.79166666666666663</v>
      </c>
      <c r="P2" s="63" t="str">
        <f>TEXT(N2,"HH:MM") &amp; " - " &amp; TEXT(O2,"HH:MM")</f>
        <v>17:00 - 19:00</v>
      </c>
      <c r="Q2" s="36">
        <v>215.9999999999998</v>
      </c>
      <c r="R2">
        <v>40</v>
      </c>
      <c r="S2">
        <v>103</v>
      </c>
      <c r="T2">
        <v>147</v>
      </c>
      <c r="U2">
        <v>189</v>
      </c>
      <c r="V2">
        <v>270</v>
      </c>
      <c r="W2" s="5" t="str">
        <f>_xlfn.CONCAT(C2,B2)</f>
        <v>SAOU_DemandAldreth</v>
      </c>
    </row>
    <row r="3" spans="1:23">
      <c r="A3" t="s">
        <v>405</v>
      </c>
      <c r="B3" t="s">
        <v>49</v>
      </c>
      <c r="C3" t="s">
        <v>23</v>
      </c>
      <c r="D3" t="s">
        <v>406</v>
      </c>
      <c r="E3" s="3">
        <v>11</v>
      </c>
      <c r="F3" t="s">
        <v>410</v>
      </c>
      <c r="G3" t="str">
        <f t="shared" ref="G3:G66" si="0">_xlfn.CONCAT(C3,B3,F3)</f>
        <v>SAOU_DemandAldrethWinter 2027/28</v>
      </c>
      <c r="H3" t="s">
        <v>408</v>
      </c>
      <c r="I3" s="10">
        <v>0.33</v>
      </c>
      <c r="J3" s="5">
        <v>46692</v>
      </c>
      <c r="K3" s="5">
        <v>46843</v>
      </c>
      <c r="L3" t="s">
        <v>409</v>
      </c>
      <c r="M3" s="63"/>
      <c r="N3" s="63">
        <v>0.70833333333333337</v>
      </c>
      <c r="O3" s="63">
        <v>0.79166666666666663</v>
      </c>
      <c r="P3" s="63" t="str">
        <f t="shared" ref="P3:P66" si="1">TEXT(N3,"HH:MM") &amp; " - " &amp; TEXT(O3,"HH:MM")</f>
        <v>17:00 - 19:00</v>
      </c>
      <c r="Q3" s="36">
        <v>219.9999999999998</v>
      </c>
      <c r="R3">
        <v>40</v>
      </c>
      <c r="S3">
        <v>103</v>
      </c>
      <c r="T3">
        <v>147</v>
      </c>
      <c r="U3">
        <v>189</v>
      </c>
      <c r="V3">
        <v>270</v>
      </c>
      <c r="W3" s="5" t="str">
        <f t="shared" ref="W3:W66" si="2">_xlfn.CONCAT(C3,B3)</f>
        <v>SAOU_DemandAldreth</v>
      </c>
    </row>
    <row r="4" spans="1:23">
      <c r="A4" t="s">
        <v>405</v>
      </c>
      <c r="B4" t="s">
        <v>53</v>
      </c>
      <c r="C4" t="s">
        <v>23</v>
      </c>
      <c r="D4" t="s">
        <v>406</v>
      </c>
      <c r="E4" s="3">
        <v>11</v>
      </c>
      <c r="F4" t="s">
        <v>411</v>
      </c>
      <c r="G4" t="str">
        <f t="shared" si="0"/>
        <v>SAOU_DemandBury StSummer 2026</v>
      </c>
      <c r="H4" t="s">
        <v>412</v>
      </c>
      <c r="I4" s="10">
        <v>0.6</v>
      </c>
      <c r="J4" s="5">
        <v>46143</v>
      </c>
      <c r="K4" s="5">
        <v>46295</v>
      </c>
      <c r="L4" t="s">
        <v>409</v>
      </c>
      <c r="M4" s="62"/>
      <c r="N4" s="63">
        <v>0.6875</v>
      </c>
      <c r="O4" s="63">
        <v>0.79166666666666663</v>
      </c>
      <c r="P4" s="63" t="str">
        <f t="shared" si="1"/>
        <v>16:30 - 19:00</v>
      </c>
      <c r="Q4" s="36">
        <v>272.49999999999989</v>
      </c>
      <c r="R4">
        <v>40</v>
      </c>
      <c r="S4">
        <v>25</v>
      </c>
      <c r="T4">
        <v>35</v>
      </c>
      <c r="U4">
        <v>34</v>
      </c>
      <c r="V4">
        <v>49</v>
      </c>
      <c r="W4" s="5" t="str">
        <f t="shared" si="2"/>
        <v>SAOU_DemandBury St</v>
      </c>
    </row>
    <row r="5" spans="1:23">
      <c r="A5" t="s">
        <v>405</v>
      </c>
      <c r="B5" t="s">
        <v>53</v>
      </c>
      <c r="C5" t="s">
        <v>23</v>
      </c>
      <c r="D5" t="s">
        <v>406</v>
      </c>
      <c r="E5" s="3">
        <v>11</v>
      </c>
      <c r="F5" t="s">
        <v>27</v>
      </c>
      <c r="G5" t="str">
        <f t="shared" si="0"/>
        <v>SAOU_DemandBury StSummer 2027</v>
      </c>
      <c r="H5" t="s">
        <v>412</v>
      </c>
      <c r="I5" s="10">
        <v>1.6</v>
      </c>
      <c r="J5" s="5">
        <v>46508</v>
      </c>
      <c r="K5" s="5">
        <v>46660</v>
      </c>
      <c r="L5" t="s">
        <v>409</v>
      </c>
      <c r="M5" s="62"/>
      <c r="N5" s="63">
        <v>0.6875</v>
      </c>
      <c r="O5" s="63">
        <v>0.79166666666666663</v>
      </c>
      <c r="P5" s="63" t="str">
        <f t="shared" si="1"/>
        <v>16:30 - 19:00</v>
      </c>
      <c r="Q5" s="36">
        <v>272.49999999999989</v>
      </c>
      <c r="R5">
        <v>40</v>
      </c>
      <c r="S5">
        <v>25</v>
      </c>
      <c r="T5">
        <v>35</v>
      </c>
      <c r="U5">
        <v>34</v>
      </c>
      <c r="V5">
        <v>49</v>
      </c>
      <c r="W5" s="5" t="str">
        <f t="shared" si="2"/>
        <v>SAOU_DemandBury St</v>
      </c>
    </row>
    <row r="6" spans="1:23">
      <c r="A6" t="s">
        <v>405</v>
      </c>
      <c r="B6" t="s">
        <v>53</v>
      </c>
      <c r="C6" t="s">
        <v>23</v>
      </c>
      <c r="D6" t="s">
        <v>406</v>
      </c>
      <c r="E6" s="3">
        <v>11</v>
      </c>
      <c r="F6" t="s">
        <v>407</v>
      </c>
      <c r="G6" t="str">
        <f t="shared" si="0"/>
        <v>SAOU_DemandBury StWinter 2026/27</v>
      </c>
      <c r="H6" t="s">
        <v>408</v>
      </c>
      <c r="I6" s="10">
        <v>2.2999999999999998</v>
      </c>
      <c r="J6" s="5">
        <v>46327</v>
      </c>
      <c r="K6" s="5">
        <v>46477</v>
      </c>
      <c r="L6" t="s">
        <v>409</v>
      </c>
      <c r="M6" s="63"/>
      <c r="N6" s="63">
        <v>0.29166666666666669</v>
      </c>
      <c r="O6" s="63">
        <v>0.375</v>
      </c>
      <c r="P6" s="63" t="str">
        <f t="shared" si="1"/>
        <v>07:00 - 09:00</v>
      </c>
      <c r="Q6" s="36">
        <v>215.99999999999994</v>
      </c>
      <c r="R6">
        <v>60</v>
      </c>
      <c r="S6">
        <v>25</v>
      </c>
      <c r="T6">
        <v>35</v>
      </c>
      <c r="U6">
        <v>34</v>
      </c>
      <c r="V6">
        <v>49</v>
      </c>
      <c r="W6" s="5" t="str">
        <f t="shared" si="2"/>
        <v>SAOU_DemandBury St</v>
      </c>
    </row>
    <row r="7" spans="1:23">
      <c r="A7" t="s">
        <v>405</v>
      </c>
      <c r="B7" t="s">
        <v>53</v>
      </c>
      <c r="C7" t="s">
        <v>23</v>
      </c>
      <c r="D7" t="s">
        <v>406</v>
      </c>
      <c r="E7" s="3">
        <v>11</v>
      </c>
      <c r="F7" t="s">
        <v>407</v>
      </c>
      <c r="G7" t="str">
        <f t="shared" si="0"/>
        <v>SAOU_DemandBury StWinter 2026/27</v>
      </c>
      <c r="H7" t="s">
        <v>408</v>
      </c>
      <c r="I7" s="10">
        <v>2.2999999999999998</v>
      </c>
      <c r="J7" s="5">
        <v>46327</v>
      </c>
      <c r="K7" s="5">
        <v>46477</v>
      </c>
      <c r="L7" t="s">
        <v>409</v>
      </c>
      <c r="M7" s="62"/>
      <c r="N7" s="63">
        <v>0.45833333333333331</v>
      </c>
      <c r="O7" s="63">
        <v>0.54166666666666663</v>
      </c>
      <c r="P7" s="63" t="str">
        <f t="shared" si="1"/>
        <v>11:00 - 13:00</v>
      </c>
      <c r="Q7" s="36">
        <v>215.99999999999994</v>
      </c>
      <c r="R7">
        <v>60</v>
      </c>
      <c r="S7">
        <v>25</v>
      </c>
      <c r="T7">
        <v>35</v>
      </c>
      <c r="U7">
        <v>34</v>
      </c>
      <c r="V7">
        <v>49</v>
      </c>
      <c r="W7" s="5" t="str">
        <f t="shared" si="2"/>
        <v>SAOU_DemandBury St</v>
      </c>
    </row>
    <row r="8" spans="1:23">
      <c r="A8" t="s">
        <v>405</v>
      </c>
      <c r="B8" t="s">
        <v>53</v>
      </c>
      <c r="C8" t="s">
        <v>23</v>
      </c>
      <c r="D8" t="s">
        <v>406</v>
      </c>
      <c r="E8" s="3">
        <v>11</v>
      </c>
      <c r="F8" t="s">
        <v>410</v>
      </c>
      <c r="G8" t="str">
        <f t="shared" si="0"/>
        <v>SAOU_DemandBury StWinter 2027/28</v>
      </c>
      <c r="H8" t="s">
        <v>408</v>
      </c>
      <c r="I8" s="10">
        <v>3.3</v>
      </c>
      <c r="J8" s="5">
        <v>46692</v>
      </c>
      <c r="K8" s="5">
        <v>46843</v>
      </c>
      <c r="L8" t="s">
        <v>409</v>
      </c>
      <c r="M8" s="62"/>
      <c r="N8" s="63">
        <v>0.29166666666666669</v>
      </c>
      <c r="O8" s="63">
        <v>0.375</v>
      </c>
      <c r="P8" s="63" t="str">
        <f t="shared" si="1"/>
        <v>07:00 - 09:00</v>
      </c>
      <c r="Q8" s="36">
        <v>219.99999999999994</v>
      </c>
      <c r="R8">
        <v>60</v>
      </c>
      <c r="S8">
        <v>25</v>
      </c>
      <c r="T8">
        <v>35</v>
      </c>
      <c r="U8">
        <v>34</v>
      </c>
      <c r="V8">
        <v>49</v>
      </c>
      <c r="W8" s="5" t="str">
        <f t="shared" si="2"/>
        <v>SAOU_DemandBury St</v>
      </c>
    </row>
    <row r="9" spans="1:23">
      <c r="A9" t="s">
        <v>405</v>
      </c>
      <c r="B9" t="s">
        <v>53</v>
      </c>
      <c r="C9" t="s">
        <v>23</v>
      </c>
      <c r="D9" t="s">
        <v>406</v>
      </c>
      <c r="E9" s="3">
        <v>11</v>
      </c>
      <c r="F9" t="s">
        <v>410</v>
      </c>
      <c r="G9" t="str">
        <f t="shared" si="0"/>
        <v>SAOU_DemandBury StWinter 2027/28</v>
      </c>
      <c r="H9" t="s">
        <v>408</v>
      </c>
      <c r="I9" s="10">
        <v>3.3</v>
      </c>
      <c r="J9" s="5">
        <v>46692</v>
      </c>
      <c r="K9" s="5">
        <v>46843</v>
      </c>
      <c r="L9" t="s">
        <v>409</v>
      </c>
      <c r="M9" s="62"/>
      <c r="N9" s="63">
        <v>0.45833333333333331</v>
      </c>
      <c r="O9" s="63">
        <v>0.54166666666666663</v>
      </c>
      <c r="P9" s="63" t="str">
        <f t="shared" si="1"/>
        <v>11:00 - 13:00</v>
      </c>
      <c r="Q9" s="36">
        <v>219.99999999999994</v>
      </c>
      <c r="R9">
        <v>60</v>
      </c>
      <c r="S9">
        <v>25</v>
      </c>
      <c r="T9">
        <v>35</v>
      </c>
      <c r="U9">
        <v>34</v>
      </c>
      <c r="V9">
        <v>49</v>
      </c>
      <c r="W9" s="5" t="str">
        <f t="shared" si="2"/>
        <v>SAOU_DemandBury St</v>
      </c>
    </row>
    <row r="10" spans="1:23">
      <c r="A10" t="s">
        <v>405</v>
      </c>
      <c r="B10" t="s">
        <v>55</v>
      </c>
      <c r="C10" t="s">
        <v>23</v>
      </c>
      <c r="D10" t="s">
        <v>406</v>
      </c>
      <c r="E10" s="3">
        <v>11</v>
      </c>
      <c r="F10" t="s">
        <v>411</v>
      </c>
      <c r="G10" t="str">
        <f t="shared" si="0"/>
        <v>SAOU_DemandChatterisSummer 2026</v>
      </c>
      <c r="H10" t="s">
        <v>412</v>
      </c>
      <c r="I10" s="10">
        <v>0.3</v>
      </c>
      <c r="J10" s="5">
        <v>46143</v>
      </c>
      <c r="K10" s="5">
        <v>46295</v>
      </c>
      <c r="L10" t="s">
        <v>409</v>
      </c>
      <c r="M10" s="62"/>
      <c r="N10" s="63">
        <v>0.5</v>
      </c>
      <c r="O10" s="63">
        <v>0.625</v>
      </c>
      <c r="P10" s="63" t="str">
        <f t="shared" si="1"/>
        <v>12:00 - 15:00</v>
      </c>
      <c r="Q10" s="36">
        <v>327</v>
      </c>
      <c r="R10">
        <v>40</v>
      </c>
      <c r="S10">
        <v>250</v>
      </c>
      <c r="T10">
        <v>357</v>
      </c>
      <c r="U10">
        <v>420</v>
      </c>
      <c r="V10">
        <v>600</v>
      </c>
      <c r="W10" s="5" t="str">
        <f t="shared" si="2"/>
        <v>SAOU_DemandChatteris</v>
      </c>
    </row>
    <row r="11" spans="1:23">
      <c r="A11" t="s">
        <v>405</v>
      </c>
      <c r="B11" t="s">
        <v>55</v>
      </c>
      <c r="C11" t="s">
        <v>23</v>
      </c>
      <c r="D11" t="s">
        <v>406</v>
      </c>
      <c r="E11" s="3">
        <v>11</v>
      </c>
      <c r="F11" t="s">
        <v>27</v>
      </c>
      <c r="G11" t="str">
        <f t="shared" si="0"/>
        <v>SAOU_DemandChatterisSummer 2027</v>
      </c>
      <c r="H11" t="s">
        <v>412</v>
      </c>
      <c r="I11" s="10">
        <v>0.7</v>
      </c>
      <c r="J11" s="5">
        <v>46508</v>
      </c>
      <c r="K11" s="5">
        <v>46660</v>
      </c>
      <c r="L11" t="s">
        <v>409</v>
      </c>
      <c r="M11" s="62"/>
      <c r="N11" s="63">
        <v>0.5</v>
      </c>
      <c r="O11" s="63">
        <v>0.625</v>
      </c>
      <c r="P11" s="63" t="str">
        <f t="shared" si="1"/>
        <v>12:00 - 15:00</v>
      </c>
      <c r="Q11" s="36">
        <v>327</v>
      </c>
      <c r="R11">
        <v>40</v>
      </c>
      <c r="S11">
        <v>250</v>
      </c>
      <c r="T11">
        <v>357</v>
      </c>
      <c r="U11">
        <v>420</v>
      </c>
      <c r="V11">
        <v>600</v>
      </c>
      <c r="W11" s="5" t="str">
        <f t="shared" si="2"/>
        <v>SAOU_DemandChatteris</v>
      </c>
    </row>
    <row r="12" spans="1:23">
      <c r="A12" t="s">
        <v>405</v>
      </c>
      <c r="B12" t="s">
        <v>55</v>
      </c>
      <c r="C12" t="s">
        <v>23</v>
      </c>
      <c r="D12" t="s">
        <v>406</v>
      </c>
      <c r="E12" s="3">
        <v>11</v>
      </c>
      <c r="F12" t="s">
        <v>407</v>
      </c>
      <c r="G12" t="str">
        <f t="shared" si="0"/>
        <v>SAOU_DemandChatterisWinter 2026/27</v>
      </c>
      <c r="H12" t="s">
        <v>408</v>
      </c>
      <c r="I12" s="10">
        <v>0.5</v>
      </c>
      <c r="J12" s="5">
        <v>46327</v>
      </c>
      <c r="K12" s="5">
        <v>46477</v>
      </c>
      <c r="L12" t="s">
        <v>409</v>
      </c>
      <c r="M12" s="62"/>
      <c r="N12" s="63">
        <v>0.66666666666666663</v>
      </c>
      <c r="O12" s="63">
        <v>0.79166666666666663</v>
      </c>
      <c r="P12" s="63" t="str">
        <f t="shared" si="1"/>
        <v>16:00 - 19:00</v>
      </c>
      <c r="Q12" s="36">
        <v>324</v>
      </c>
      <c r="R12">
        <v>60</v>
      </c>
      <c r="S12">
        <v>250</v>
      </c>
      <c r="T12">
        <v>357</v>
      </c>
      <c r="U12">
        <v>420</v>
      </c>
      <c r="V12">
        <v>600</v>
      </c>
      <c r="W12" s="5" t="str">
        <f t="shared" si="2"/>
        <v>SAOU_DemandChatteris</v>
      </c>
    </row>
    <row r="13" spans="1:23">
      <c r="A13" t="s">
        <v>405</v>
      </c>
      <c r="B13" t="s">
        <v>55</v>
      </c>
      <c r="C13" t="s">
        <v>23</v>
      </c>
      <c r="D13" t="s">
        <v>406</v>
      </c>
      <c r="E13" s="3">
        <v>11</v>
      </c>
      <c r="F13" t="s">
        <v>410</v>
      </c>
      <c r="G13" t="str">
        <f t="shared" si="0"/>
        <v>SAOU_DemandChatterisWinter 2027/28</v>
      </c>
      <c r="H13" t="s">
        <v>408</v>
      </c>
      <c r="I13" s="10">
        <v>0.9</v>
      </c>
      <c r="J13" s="5">
        <v>46692</v>
      </c>
      <c r="K13" s="5">
        <v>46843</v>
      </c>
      <c r="L13" t="s">
        <v>409</v>
      </c>
      <c r="M13" s="62"/>
      <c r="N13" s="63">
        <v>0.66666666666666663</v>
      </c>
      <c r="O13" s="63">
        <v>0.79166666666666663</v>
      </c>
      <c r="P13" s="63" t="str">
        <f t="shared" si="1"/>
        <v>16:00 - 19:00</v>
      </c>
      <c r="Q13" s="36">
        <v>330</v>
      </c>
      <c r="R13">
        <v>60</v>
      </c>
      <c r="S13">
        <v>250</v>
      </c>
      <c r="T13">
        <v>357</v>
      </c>
      <c r="U13">
        <v>420</v>
      </c>
      <c r="V13">
        <v>600</v>
      </c>
      <c r="W13" s="5" t="str">
        <f t="shared" si="2"/>
        <v>SAOU_DemandChatteris</v>
      </c>
    </row>
    <row r="14" spans="1:23">
      <c r="A14" t="s">
        <v>405</v>
      </c>
      <c r="B14" t="s">
        <v>25</v>
      </c>
      <c r="C14" t="s">
        <v>23</v>
      </c>
      <c r="D14" t="s">
        <v>406</v>
      </c>
      <c r="E14" s="3">
        <v>11</v>
      </c>
      <c r="F14" t="s">
        <v>27</v>
      </c>
      <c r="G14" t="str">
        <f t="shared" si="0"/>
        <v>SAOU_DemandChelmsford East LocalSummer 2027</v>
      </c>
      <c r="H14" t="s">
        <v>412</v>
      </c>
      <c r="I14" s="10">
        <v>0.5</v>
      </c>
      <c r="J14" s="5">
        <v>46508</v>
      </c>
      <c r="K14" s="5">
        <v>46660</v>
      </c>
      <c r="L14" t="s">
        <v>409</v>
      </c>
      <c r="M14" s="62"/>
      <c r="N14" s="63">
        <v>0.625</v>
      </c>
      <c r="O14" s="63">
        <v>0.79166666666666663</v>
      </c>
      <c r="P14" s="63" t="str">
        <f t="shared" si="1"/>
        <v>15:00 - 19:00</v>
      </c>
      <c r="Q14" s="36">
        <v>435.99999999999989</v>
      </c>
      <c r="R14">
        <v>40</v>
      </c>
      <c r="S14">
        <v>27</v>
      </c>
      <c r="T14">
        <v>38</v>
      </c>
      <c r="U14">
        <v>100</v>
      </c>
      <c r="V14">
        <v>143</v>
      </c>
      <c r="W14" s="5" t="str">
        <f t="shared" si="2"/>
        <v>SAOU_DemandChelmsford East Local</v>
      </c>
    </row>
    <row r="15" spans="1:23">
      <c r="A15" t="s">
        <v>405</v>
      </c>
      <c r="B15" t="s">
        <v>25</v>
      </c>
      <c r="C15" t="s">
        <v>23</v>
      </c>
      <c r="D15" t="s">
        <v>406</v>
      </c>
      <c r="E15" s="3">
        <v>11</v>
      </c>
      <c r="F15" t="s">
        <v>407</v>
      </c>
      <c r="G15" t="str">
        <f t="shared" si="0"/>
        <v>SAOU_DemandChelmsford East LocalWinter 2026/27</v>
      </c>
      <c r="H15" t="s">
        <v>408</v>
      </c>
      <c r="I15" s="10">
        <v>1.58</v>
      </c>
      <c r="J15" s="5">
        <v>46327</v>
      </c>
      <c r="K15" s="5">
        <v>46477</v>
      </c>
      <c r="L15" t="s">
        <v>409</v>
      </c>
      <c r="M15" s="62"/>
      <c r="N15" s="63">
        <v>0.625</v>
      </c>
      <c r="O15" s="63">
        <v>0.79166666666666663</v>
      </c>
      <c r="P15" s="63" t="str">
        <f t="shared" si="1"/>
        <v>15:00 - 19:00</v>
      </c>
      <c r="Q15" s="36">
        <v>431.99999999999989</v>
      </c>
      <c r="R15">
        <v>40</v>
      </c>
      <c r="S15">
        <v>27</v>
      </c>
      <c r="T15">
        <v>38</v>
      </c>
      <c r="U15">
        <v>100</v>
      </c>
      <c r="V15">
        <v>143</v>
      </c>
      <c r="W15" s="5" t="str">
        <f t="shared" si="2"/>
        <v>SAOU_DemandChelmsford East Local</v>
      </c>
    </row>
    <row r="16" spans="1:23">
      <c r="A16" t="s">
        <v>405</v>
      </c>
      <c r="B16" t="s">
        <v>25</v>
      </c>
      <c r="C16" t="s">
        <v>23</v>
      </c>
      <c r="D16" t="s">
        <v>406</v>
      </c>
      <c r="E16" s="3">
        <v>11</v>
      </c>
      <c r="F16" t="s">
        <v>410</v>
      </c>
      <c r="G16" t="str">
        <f t="shared" si="0"/>
        <v>SAOU_DemandChelmsford East LocalWinter 2027/28</v>
      </c>
      <c r="H16" t="s">
        <v>408</v>
      </c>
      <c r="I16" s="10">
        <v>2.91</v>
      </c>
      <c r="J16" s="5">
        <v>46692</v>
      </c>
      <c r="K16" s="5">
        <v>46843</v>
      </c>
      <c r="L16" t="s">
        <v>409</v>
      </c>
      <c r="M16" s="62"/>
      <c r="N16" s="63">
        <v>0.625</v>
      </c>
      <c r="O16" s="63">
        <v>0.79166666666666663</v>
      </c>
      <c r="P16" s="63" t="str">
        <f t="shared" si="1"/>
        <v>15:00 - 19:00</v>
      </c>
      <c r="Q16" s="36">
        <v>439.99999999999989</v>
      </c>
      <c r="R16">
        <v>40</v>
      </c>
      <c r="S16">
        <v>27</v>
      </c>
      <c r="T16">
        <v>38</v>
      </c>
      <c r="U16">
        <v>100</v>
      </c>
      <c r="V16">
        <v>143</v>
      </c>
      <c r="W16" s="5" t="str">
        <f t="shared" si="2"/>
        <v>SAOU_DemandChelmsford East Local</v>
      </c>
    </row>
    <row r="17" spans="1:23">
      <c r="A17" t="s">
        <v>405</v>
      </c>
      <c r="B17" t="s">
        <v>58</v>
      </c>
      <c r="C17" t="s">
        <v>23</v>
      </c>
      <c r="D17" t="s">
        <v>406</v>
      </c>
      <c r="E17" s="3">
        <v>11</v>
      </c>
      <c r="F17" t="s">
        <v>407</v>
      </c>
      <c r="G17" t="str">
        <f t="shared" si="0"/>
        <v>SAOU_DemandCoxfordWinter 2026/27</v>
      </c>
      <c r="H17" t="s">
        <v>408</v>
      </c>
      <c r="I17" s="10">
        <v>0.6</v>
      </c>
      <c r="J17" s="5">
        <v>46327</v>
      </c>
      <c r="K17" s="5">
        <v>46477</v>
      </c>
      <c r="L17" t="s">
        <v>409</v>
      </c>
      <c r="M17" s="62"/>
      <c r="N17" s="63">
        <v>0.375</v>
      </c>
      <c r="O17" s="63">
        <v>0.45833333333333331</v>
      </c>
      <c r="P17" s="63" t="str">
        <f t="shared" si="1"/>
        <v>09:00 - 11:00</v>
      </c>
      <c r="Q17" s="36">
        <v>215.99999999999994</v>
      </c>
      <c r="R17">
        <v>40</v>
      </c>
      <c r="S17">
        <v>180</v>
      </c>
      <c r="T17">
        <v>257</v>
      </c>
      <c r="U17">
        <v>328</v>
      </c>
      <c r="V17">
        <v>468</v>
      </c>
      <c r="W17" s="5" t="str">
        <f t="shared" si="2"/>
        <v>SAOU_DemandCoxford</v>
      </c>
    </row>
    <row r="18" spans="1:23">
      <c r="A18" t="s">
        <v>405</v>
      </c>
      <c r="B18" t="s">
        <v>58</v>
      </c>
      <c r="C18" t="s">
        <v>23</v>
      </c>
      <c r="D18" t="s">
        <v>406</v>
      </c>
      <c r="E18" s="3">
        <v>11</v>
      </c>
      <c r="F18" t="s">
        <v>410</v>
      </c>
      <c r="G18" t="str">
        <f t="shared" si="0"/>
        <v>SAOU_DemandCoxfordWinter 2027/28</v>
      </c>
      <c r="H18" t="s">
        <v>408</v>
      </c>
      <c r="I18" s="10">
        <v>1.2</v>
      </c>
      <c r="J18" s="5">
        <v>46692</v>
      </c>
      <c r="K18" s="5">
        <v>46843</v>
      </c>
      <c r="L18" t="s">
        <v>409</v>
      </c>
      <c r="M18" s="62"/>
      <c r="N18" s="63">
        <v>0.375</v>
      </c>
      <c r="O18" s="63">
        <v>0.45833333333333331</v>
      </c>
      <c r="P18" s="63" t="str">
        <f t="shared" si="1"/>
        <v>09:00 - 11:00</v>
      </c>
      <c r="Q18" s="36">
        <v>219.99999999999994</v>
      </c>
      <c r="R18">
        <v>40</v>
      </c>
      <c r="S18">
        <v>180</v>
      </c>
      <c r="T18">
        <v>257</v>
      </c>
      <c r="U18">
        <v>328</v>
      </c>
      <c r="V18">
        <v>468</v>
      </c>
      <c r="W18" s="5" t="str">
        <f t="shared" si="2"/>
        <v>SAOU_DemandCoxford</v>
      </c>
    </row>
    <row r="19" spans="1:23">
      <c r="A19" t="s">
        <v>405</v>
      </c>
      <c r="B19" t="s">
        <v>62</v>
      </c>
      <c r="C19" t="s">
        <v>23</v>
      </c>
      <c r="D19" t="s">
        <v>406</v>
      </c>
      <c r="E19" s="3">
        <v>11</v>
      </c>
      <c r="F19" t="s">
        <v>407</v>
      </c>
      <c r="G19" t="str">
        <f t="shared" si="0"/>
        <v>SAOU_DemandHalsteadWinter 2026/27</v>
      </c>
      <c r="H19" t="s">
        <v>408</v>
      </c>
      <c r="I19" s="10">
        <v>0.59</v>
      </c>
      <c r="J19" s="5">
        <v>46327</v>
      </c>
      <c r="K19" s="5">
        <v>46477</v>
      </c>
      <c r="L19" t="s">
        <v>409</v>
      </c>
      <c r="M19" s="62"/>
      <c r="N19" s="63">
        <v>0.66666666666666663</v>
      </c>
      <c r="O19" s="63">
        <v>0.79166666666666663</v>
      </c>
      <c r="P19" s="63" t="str">
        <f t="shared" si="1"/>
        <v>16:00 - 19:00</v>
      </c>
      <c r="Q19" s="36">
        <v>324</v>
      </c>
      <c r="R19">
        <v>40</v>
      </c>
      <c r="S19">
        <v>93</v>
      </c>
      <c r="T19">
        <v>133</v>
      </c>
      <c r="U19">
        <v>258</v>
      </c>
      <c r="V19">
        <v>368</v>
      </c>
      <c r="W19" s="5" t="str">
        <f t="shared" si="2"/>
        <v>SAOU_DemandHalstead</v>
      </c>
    </row>
    <row r="20" spans="1:23">
      <c r="A20" t="s">
        <v>405</v>
      </c>
      <c r="B20" t="s">
        <v>62</v>
      </c>
      <c r="C20" t="s">
        <v>23</v>
      </c>
      <c r="D20" t="s">
        <v>406</v>
      </c>
      <c r="E20" s="3">
        <v>11</v>
      </c>
      <c r="F20" t="s">
        <v>410</v>
      </c>
      <c r="G20" t="str">
        <f t="shared" si="0"/>
        <v>SAOU_DemandHalsteadWinter 2027/28</v>
      </c>
      <c r="H20" t="s">
        <v>408</v>
      </c>
      <c r="I20" s="10">
        <v>1.9</v>
      </c>
      <c r="J20" s="5">
        <v>46692</v>
      </c>
      <c r="K20" s="5">
        <v>46843</v>
      </c>
      <c r="L20" t="s">
        <v>409</v>
      </c>
      <c r="M20" s="62"/>
      <c r="N20" s="63">
        <v>0.66666666666666663</v>
      </c>
      <c r="O20" s="63">
        <v>0.79166666666666663</v>
      </c>
      <c r="P20" s="63" t="str">
        <f t="shared" si="1"/>
        <v>16:00 - 19:00</v>
      </c>
      <c r="Q20" s="36">
        <v>330</v>
      </c>
      <c r="R20">
        <v>40</v>
      </c>
      <c r="S20">
        <v>93</v>
      </c>
      <c r="T20">
        <v>133</v>
      </c>
      <c r="U20">
        <v>258</v>
      </c>
      <c r="V20">
        <v>368</v>
      </c>
      <c r="W20" s="5" t="str">
        <f t="shared" si="2"/>
        <v>SAOU_DemandHalstead</v>
      </c>
    </row>
    <row r="21" spans="1:23">
      <c r="A21" t="s">
        <v>405</v>
      </c>
      <c r="B21" t="s">
        <v>64</v>
      </c>
      <c r="C21" t="s">
        <v>23</v>
      </c>
      <c r="D21" t="s">
        <v>406</v>
      </c>
      <c r="E21" s="3">
        <v>11</v>
      </c>
      <c r="F21" t="s">
        <v>411</v>
      </c>
      <c r="G21" t="str">
        <f t="shared" si="0"/>
        <v>SAOU_DemandHendon WaySummer 2026</v>
      </c>
      <c r="H21" t="s">
        <v>412</v>
      </c>
      <c r="I21" s="10">
        <v>0.47</v>
      </c>
      <c r="J21" s="5">
        <v>46143</v>
      </c>
      <c r="K21" s="5">
        <v>46295</v>
      </c>
      <c r="L21" t="s">
        <v>409</v>
      </c>
      <c r="M21" s="62"/>
      <c r="N21" s="63">
        <v>0.54166666666666663</v>
      </c>
      <c r="O21" s="63">
        <v>0.75</v>
      </c>
      <c r="P21" s="63" t="str">
        <f t="shared" si="1"/>
        <v>13:00 - 18:00</v>
      </c>
      <c r="Q21" s="36">
        <v>545.00000000000011</v>
      </c>
      <c r="R21">
        <v>60</v>
      </c>
      <c r="S21">
        <v>55</v>
      </c>
      <c r="T21">
        <v>78</v>
      </c>
      <c r="U21">
        <v>170</v>
      </c>
      <c r="V21">
        <v>243</v>
      </c>
      <c r="W21" s="5" t="str">
        <f t="shared" si="2"/>
        <v>SAOU_DemandHendon Way</v>
      </c>
    </row>
    <row r="22" spans="1:23">
      <c r="A22" t="s">
        <v>405</v>
      </c>
      <c r="B22" t="s">
        <v>64</v>
      </c>
      <c r="C22" t="s">
        <v>23</v>
      </c>
      <c r="D22" t="s">
        <v>406</v>
      </c>
      <c r="E22" s="3">
        <v>11</v>
      </c>
      <c r="F22" t="s">
        <v>27</v>
      </c>
      <c r="G22" t="str">
        <f t="shared" si="0"/>
        <v>SAOU_DemandHendon WaySummer 2027</v>
      </c>
      <c r="H22" t="s">
        <v>412</v>
      </c>
      <c r="I22" s="10">
        <v>3.16</v>
      </c>
      <c r="J22" s="5">
        <v>46508</v>
      </c>
      <c r="K22" s="5">
        <v>46660</v>
      </c>
      <c r="L22" t="s">
        <v>409</v>
      </c>
      <c r="M22" s="62"/>
      <c r="N22" s="63">
        <v>0.54166666666666663</v>
      </c>
      <c r="O22" s="63">
        <v>0.75</v>
      </c>
      <c r="P22" s="63" t="str">
        <f t="shared" si="1"/>
        <v>13:00 - 18:00</v>
      </c>
      <c r="Q22" s="36">
        <v>545.00000000000011</v>
      </c>
      <c r="R22">
        <v>60</v>
      </c>
      <c r="S22">
        <v>55</v>
      </c>
      <c r="T22">
        <v>78</v>
      </c>
      <c r="U22">
        <v>170</v>
      </c>
      <c r="V22">
        <v>243</v>
      </c>
      <c r="W22" s="5" t="str">
        <f t="shared" si="2"/>
        <v>SAOU_DemandHendon Way</v>
      </c>
    </row>
    <row r="23" spans="1:23">
      <c r="A23" t="s">
        <v>405</v>
      </c>
      <c r="B23" t="s">
        <v>68</v>
      </c>
      <c r="C23" t="s">
        <v>23</v>
      </c>
      <c r="D23" t="s">
        <v>406</v>
      </c>
      <c r="E23" s="3">
        <v>11</v>
      </c>
      <c r="F23" t="s">
        <v>407</v>
      </c>
      <c r="G23" t="str">
        <f t="shared" si="0"/>
        <v>SAOU_DemandMarch PrimaryWinter 2026/27</v>
      </c>
      <c r="H23" t="s">
        <v>408</v>
      </c>
      <c r="I23" s="10">
        <v>1.8</v>
      </c>
      <c r="J23" s="5">
        <v>46327</v>
      </c>
      <c r="K23" s="5">
        <v>46477</v>
      </c>
      <c r="L23" t="s">
        <v>409</v>
      </c>
      <c r="M23" s="62"/>
      <c r="N23" s="63">
        <v>0.66666666666666663</v>
      </c>
      <c r="O23" s="63">
        <v>0.79166666666666663</v>
      </c>
      <c r="P23" s="63" t="str">
        <f t="shared" si="1"/>
        <v>16:00 - 19:00</v>
      </c>
      <c r="Q23" s="36">
        <v>324</v>
      </c>
      <c r="R23">
        <v>40</v>
      </c>
      <c r="S23">
        <v>64</v>
      </c>
      <c r="T23">
        <v>92</v>
      </c>
      <c r="U23">
        <v>176</v>
      </c>
      <c r="V23">
        <v>251</v>
      </c>
      <c r="W23" s="5" t="str">
        <f t="shared" si="2"/>
        <v>SAOU_DemandMarch Primary</v>
      </c>
    </row>
    <row r="24" spans="1:23">
      <c r="A24" t="s">
        <v>405</v>
      </c>
      <c r="B24" t="s">
        <v>68</v>
      </c>
      <c r="C24" t="s">
        <v>23</v>
      </c>
      <c r="D24" t="s">
        <v>406</v>
      </c>
      <c r="E24" s="3">
        <v>11</v>
      </c>
      <c r="F24" t="s">
        <v>410</v>
      </c>
      <c r="G24" t="str">
        <f t="shared" si="0"/>
        <v>SAOU_DemandMarch PrimaryWinter 2027/28</v>
      </c>
      <c r="H24" t="s">
        <v>408</v>
      </c>
      <c r="I24" s="10">
        <v>2.2000000000000002</v>
      </c>
      <c r="J24" s="5">
        <v>46692</v>
      </c>
      <c r="K24" s="5">
        <v>46843</v>
      </c>
      <c r="L24" t="s">
        <v>409</v>
      </c>
      <c r="M24" s="62"/>
      <c r="N24" s="63">
        <v>0.66666666666666663</v>
      </c>
      <c r="O24" s="63">
        <v>0.79166666666666663</v>
      </c>
      <c r="P24" s="63" t="str">
        <f t="shared" si="1"/>
        <v>16:00 - 19:00</v>
      </c>
      <c r="Q24" s="36">
        <v>330</v>
      </c>
      <c r="R24">
        <v>40</v>
      </c>
      <c r="S24">
        <v>64</v>
      </c>
      <c r="T24">
        <v>92</v>
      </c>
      <c r="U24">
        <v>176</v>
      </c>
      <c r="V24">
        <v>251</v>
      </c>
      <c r="W24" s="5" t="str">
        <f t="shared" si="2"/>
        <v>SAOU_DemandMarch Primary</v>
      </c>
    </row>
    <row r="25" spans="1:23">
      <c r="A25" t="s">
        <v>405</v>
      </c>
      <c r="B25" t="s">
        <v>76</v>
      </c>
      <c r="C25" t="s">
        <v>23</v>
      </c>
      <c r="D25" t="s">
        <v>406</v>
      </c>
      <c r="E25" s="3">
        <v>11</v>
      </c>
      <c r="F25" t="s">
        <v>411</v>
      </c>
      <c r="G25" t="str">
        <f t="shared" si="0"/>
        <v>SAOU_DemandSt Anthony StSummer 2026</v>
      </c>
      <c r="H25" t="s">
        <v>412</v>
      </c>
      <c r="I25" s="10">
        <v>0.71</v>
      </c>
      <c r="J25" s="5">
        <v>46143</v>
      </c>
      <c r="K25" s="5">
        <v>46295</v>
      </c>
      <c r="L25" t="s">
        <v>409</v>
      </c>
      <c r="M25" s="62"/>
      <c r="N25" s="63">
        <v>0.45833333333333331</v>
      </c>
      <c r="O25" s="63">
        <v>0.625</v>
      </c>
      <c r="P25" s="63" t="str">
        <f t="shared" si="1"/>
        <v>11:00 - 15:00</v>
      </c>
      <c r="Q25" s="36">
        <v>436</v>
      </c>
      <c r="R25">
        <v>60</v>
      </c>
      <c r="S25">
        <v>32</v>
      </c>
      <c r="T25">
        <v>45</v>
      </c>
      <c r="U25">
        <v>76</v>
      </c>
      <c r="V25">
        <v>109</v>
      </c>
      <c r="W25" s="5" t="str">
        <f t="shared" si="2"/>
        <v>SAOU_DemandSt Anthony St</v>
      </c>
    </row>
    <row r="26" spans="1:23">
      <c r="A26" t="s">
        <v>405</v>
      </c>
      <c r="B26" t="s">
        <v>76</v>
      </c>
      <c r="C26" t="s">
        <v>23</v>
      </c>
      <c r="D26" t="s">
        <v>406</v>
      </c>
      <c r="E26" s="3">
        <v>11</v>
      </c>
      <c r="F26" t="s">
        <v>27</v>
      </c>
      <c r="G26" t="str">
        <f t="shared" si="0"/>
        <v>SAOU_DemandSt Anthony StSummer 2027</v>
      </c>
      <c r="H26" t="s">
        <v>412</v>
      </c>
      <c r="I26" s="10">
        <v>2.6</v>
      </c>
      <c r="J26" s="5">
        <v>46508</v>
      </c>
      <c r="K26" s="5">
        <v>46660</v>
      </c>
      <c r="L26" t="s">
        <v>409</v>
      </c>
      <c r="M26" s="62"/>
      <c r="N26" s="63">
        <v>0.45833333333333331</v>
      </c>
      <c r="O26" s="63">
        <v>0.625</v>
      </c>
      <c r="P26" s="63" t="str">
        <f t="shared" si="1"/>
        <v>11:00 - 15:00</v>
      </c>
      <c r="Q26" s="36">
        <v>436</v>
      </c>
      <c r="R26">
        <v>60</v>
      </c>
      <c r="S26">
        <v>32</v>
      </c>
      <c r="T26">
        <v>45</v>
      </c>
      <c r="U26">
        <v>76</v>
      </c>
      <c r="V26">
        <v>109</v>
      </c>
      <c r="W26" s="5" t="str">
        <f t="shared" si="2"/>
        <v>SAOU_DemandSt Anthony St</v>
      </c>
    </row>
    <row r="27" spans="1:23">
      <c r="A27" t="s">
        <v>405</v>
      </c>
      <c r="B27" t="s">
        <v>78</v>
      </c>
      <c r="C27" t="s">
        <v>23</v>
      </c>
      <c r="D27" t="s">
        <v>406</v>
      </c>
      <c r="E27" s="3">
        <v>11</v>
      </c>
      <c r="F27" t="s">
        <v>411</v>
      </c>
      <c r="G27" t="str">
        <f t="shared" si="0"/>
        <v>SAOU_DemandStodySummer 2026</v>
      </c>
      <c r="H27" t="s">
        <v>412</v>
      </c>
      <c r="I27" s="10">
        <v>1</v>
      </c>
      <c r="J27" s="5">
        <v>46143</v>
      </c>
      <c r="K27" s="5">
        <v>46295</v>
      </c>
      <c r="L27" t="s">
        <v>409</v>
      </c>
      <c r="M27" s="62"/>
      <c r="N27" s="63">
        <v>0.45833333333333331</v>
      </c>
      <c r="O27" s="63">
        <v>0.58333333333333337</v>
      </c>
      <c r="P27" s="63" t="str">
        <f t="shared" si="1"/>
        <v>11:00 - 14:00</v>
      </c>
      <c r="Q27" s="36">
        <v>327.00000000000017</v>
      </c>
      <c r="R27">
        <v>40</v>
      </c>
      <c r="S27">
        <v>53</v>
      </c>
      <c r="T27">
        <v>75</v>
      </c>
      <c r="U27">
        <v>101</v>
      </c>
      <c r="V27">
        <v>144</v>
      </c>
      <c r="W27" s="5" t="str">
        <f t="shared" si="2"/>
        <v>SAOU_DemandStody</v>
      </c>
    </row>
    <row r="28" spans="1:23">
      <c r="A28" t="s">
        <v>405</v>
      </c>
      <c r="B28" t="s">
        <v>78</v>
      </c>
      <c r="C28" t="s">
        <v>23</v>
      </c>
      <c r="D28" t="s">
        <v>406</v>
      </c>
      <c r="E28" s="3">
        <v>11</v>
      </c>
      <c r="F28" t="s">
        <v>27</v>
      </c>
      <c r="G28" t="str">
        <f t="shared" si="0"/>
        <v>SAOU_DemandStodySummer 2027</v>
      </c>
      <c r="H28" t="s">
        <v>412</v>
      </c>
      <c r="I28" s="10">
        <v>2.2000000000000002</v>
      </c>
      <c r="J28" s="5">
        <v>46508</v>
      </c>
      <c r="K28" s="5">
        <v>46660</v>
      </c>
      <c r="L28" t="s">
        <v>409</v>
      </c>
      <c r="M28" s="62"/>
      <c r="N28" s="63">
        <v>0.45833333333333331</v>
      </c>
      <c r="O28" s="63">
        <v>0.58333333333333337</v>
      </c>
      <c r="P28" s="63" t="str">
        <f t="shared" si="1"/>
        <v>11:00 - 14:00</v>
      </c>
      <c r="Q28" s="36">
        <v>327.00000000000017</v>
      </c>
      <c r="R28">
        <v>60</v>
      </c>
      <c r="S28">
        <v>53</v>
      </c>
      <c r="T28">
        <v>75</v>
      </c>
      <c r="U28">
        <v>101</v>
      </c>
      <c r="V28">
        <v>144</v>
      </c>
      <c r="W28" s="5" t="str">
        <f t="shared" si="2"/>
        <v>SAOU_DemandStody</v>
      </c>
    </row>
    <row r="29" spans="1:23">
      <c r="A29" t="s">
        <v>405</v>
      </c>
      <c r="B29" t="s">
        <v>78</v>
      </c>
      <c r="C29" t="s">
        <v>23</v>
      </c>
      <c r="D29" t="s">
        <v>406</v>
      </c>
      <c r="E29" s="3">
        <v>11</v>
      </c>
      <c r="F29" t="s">
        <v>407</v>
      </c>
      <c r="G29" t="str">
        <f t="shared" si="0"/>
        <v>SAOU_DemandStodyWinter 2026/27</v>
      </c>
      <c r="H29" t="s">
        <v>408</v>
      </c>
      <c r="I29" s="10">
        <v>2.7</v>
      </c>
      <c r="J29" s="5">
        <v>46327</v>
      </c>
      <c r="K29" s="5">
        <v>46477</v>
      </c>
      <c r="L29" t="s">
        <v>409</v>
      </c>
      <c r="M29" s="62"/>
      <c r="N29" s="63">
        <v>0.625</v>
      </c>
      <c r="O29" s="63">
        <v>0.75</v>
      </c>
      <c r="P29" s="63" t="str">
        <f t="shared" si="1"/>
        <v>15:00 - 18:00</v>
      </c>
      <c r="Q29" s="36">
        <v>324</v>
      </c>
      <c r="R29">
        <v>60</v>
      </c>
      <c r="S29">
        <v>53</v>
      </c>
      <c r="T29">
        <v>75</v>
      </c>
      <c r="U29">
        <v>101</v>
      </c>
      <c r="V29">
        <v>144</v>
      </c>
      <c r="W29" s="5" t="str">
        <f t="shared" si="2"/>
        <v>SAOU_DemandStody</v>
      </c>
    </row>
    <row r="30" spans="1:23">
      <c r="A30" t="s">
        <v>405</v>
      </c>
      <c r="B30" t="s">
        <v>78</v>
      </c>
      <c r="C30" t="s">
        <v>23</v>
      </c>
      <c r="D30" t="s">
        <v>406</v>
      </c>
      <c r="E30" s="3">
        <v>11</v>
      </c>
      <c r="F30" t="s">
        <v>410</v>
      </c>
      <c r="G30" t="str">
        <f t="shared" si="0"/>
        <v>SAOU_DemandStodyWinter 2027/28</v>
      </c>
      <c r="H30" t="s">
        <v>408</v>
      </c>
      <c r="I30" s="10">
        <v>4.2</v>
      </c>
      <c r="J30" s="5">
        <v>46692</v>
      </c>
      <c r="K30" s="5">
        <v>46843</v>
      </c>
      <c r="L30" t="s">
        <v>409</v>
      </c>
      <c r="M30" s="62"/>
      <c r="N30" s="63">
        <v>0.625</v>
      </c>
      <c r="O30" s="63">
        <v>0.75</v>
      </c>
      <c r="P30" s="63" t="str">
        <f t="shared" si="1"/>
        <v>15:00 - 18:00</v>
      </c>
      <c r="Q30" s="36">
        <v>330</v>
      </c>
      <c r="R30">
        <v>60</v>
      </c>
      <c r="S30">
        <v>53</v>
      </c>
      <c r="T30">
        <v>75</v>
      </c>
      <c r="U30">
        <v>101</v>
      </c>
      <c r="V30">
        <v>144</v>
      </c>
      <c r="W30" s="5" t="str">
        <f t="shared" si="2"/>
        <v>SAOU_DemandStody</v>
      </c>
    </row>
    <row r="31" spans="1:23">
      <c r="A31" t="s">
        <v>405</v>
      </c>
      <c r="B31" t="s">
        <v>82</v>
      </c>
      <c r="C31" t="s">
        <v>23</v>
      </c>
      <c r="D31" t="s">
        <v>406</v>
      </c>
      <c r="E31" s="3">
        <v>11</v>
      </c>
      <c r="F31" t="s">
        <v>407</v>
      </c>
      <c r="G31" t="str">
        <f t="shared" si="0"/>
        <v>SAOU_DemandWest HorndonWinter 2026/27</v>
      </c>
      <c r="H31" t="s">
        <v>408</v>
      </c>
      <c r="I31" s="10">
        <v>0.16</v>
      </c>
      <c r="J31" s="5">
        <v>46327</v>
      </c>
      <c r="K31" s="5">
        <v>46477</v>
      </c>
      <c r="L31" t="s">
        <v>409</v>
      </c>
      <c r="M31" s="62"/>
      <c r="N31" s="63">
        <v>0.33333333333333331</v>
      </c>
      <c r="O31" s="63">
        <v>0.45833333333333331</v>
      </c>
      <c r="P31" s="63" t="str">
        <f t="shared" si="1"/>
        <v>08:00 - 11:00</v>
      </c>
      <c r="Q31" s="36">
        <v>324</v>
      </c>
      <c r="R31">
        <v>60</v>
      </c>
      <c r="S31">
        <v>248</v>
      </c>
      <c r="T31">
        <v>354</v>
      </c>
      <c r="U31">
        <v>420</v>
      </c>
      <c r="V31">
        <v>600</v>
      </c>
      <c r="W31" s="5" t="str">
        <f t="shared" si="2"/>
        <v>SAOU_DemandWest Horndon</v>
      </c>
    </row>
    <row r="32" spans="1:23">
      <c r="A32" t="s">
        <v>405</v>
      </c>
      <c r="B32" t="s">
        <v>82</v>
      </c>
      <c r="C32" t="s">
        <v>23</v>
      </c>
      <c r="D32" t="s">
        <v>406</v>
      </c>
      <c r="E32" s="3">
        <v>11</v>
      </c>
      <c r="F32" t="s">
        <v>410</v>
      </c>
      <c r="G32" t="str">
        <f t="shared" si="0"/>
        <v>SAOU_DemandWest HorndonWinter 2027/28</v>
      </c>
      <c r="H32" t="s">
        <v>408</v>
      </c>
      <c r="I32" s="10">
        <v>0.66</v>
      </c>
      <c r="J32" s="5">
        <v>46692</v>
      </c>
      <c r="K32" s="5">
        <v>46843</v>
      </c>
      <c r="L32" t="s">
        <v>409</v>
      </c>
      <c r="M32" s="62"/>
      <c r="N32" s="63">
        <v>0.33333333333333331</v>
      </c>
      <c r="O32" s="63">
        <v>0.45833333333333331</v>
      </c>
      <c r="P32" s="63" t="str">
        <f t="shared" si="1"/>
        <v>08:00 - 11:00</v>
      </c>
      <c r="Q32" s="36">
        <v>330</v>
      </c>
      <c r="R32">
        <v>60</v>
      </c>
      <c r="S32">
        <v>248</v>
      </c>
      <c r="T32">
        <v>354</v>
      </c>
      <c r="U32">
        <v>420</v>
      </c>
      <c r="V32">
        <v>600</v>
      </c>
      <c r="W32" s="5" t="str">
        <f t="shared" si="2"/>
        <v>SAOU_DemandWest Horndon</v>
      </c>
    </row>
    <row r="33" spans="1:23">
      <c r="A33" t="s">
        <v>405</v>
      </c>
      <c r="B33" t="s">
        <v>51</v>
      </c>
      <c r="C33" t="s">
        <v>23</v>
      </c>
      <c r="D33" t="s">
        <v>413</v>
      </c>
      <c r="E33" s="3">
        <v>11</v>
      </c>
      <c r="F33" t="s">
        <v>407</v>
      </c>
      <c r="G33" t="str">
        <f t="shared" si="0"/>
        <v>SAOU_DemandBowWinter 2026/27</v>
      </c>
      <c r="H33" t="s">
        <v>408</v>
      </c>
      <c r="I33" s="10">
        <v>0.31</v>
      </c>
      <c r="J33" s="5">
        <v>46327</v>
      </c>
      <c r="K33" s="5">
        <v>46477</v>
      </c>
      <c r="L33" t="s">
        <v>409</v>
      </c>
      <c r="M33" s="62"/>
      <c r="N33" s="63">
        <v>0.70833333333333337</v>
      </c>
      <c r="O33" s="63">
        <v>0.79166666666666663</v>
      </c>
      <c r="P33" s="63" t="str">
        <f t="shared" si="1"/>
        <v>17:00 - 19:00</v>
      </c>
      <c r="Q33" s="36">
        <v>215.9999999999998</v>
      </c>
      <c r="R33">
        <v>40</v>
      </c>
      <c r="S33">
        <v>27</v>
      </c>
      <c r="T33">
        <v>39</v>
      </c>
      <c r="U33">
        <v>38</v>
      </c>
      <c r="V33">
        <v>54</v>
      </c>
      <c r="W33" s="5" t="str">
        <f t="shared" si="2"/>
        <v>SAOU_DemandBow</v>
      </c>
    </row>
    <row r="34" spans="1:23">
      <c r="A34" t="s">
        <v>405</v>
      </c>
      <c r="B34" t="s">
        <v>51</v>
      </c>
      <c r="C34" t="s">
        <v>23</v>
      </c>
      <c r="D34" t="s">
        <v>413</v>
      </c>
      <c r="E34" s="3">
        <v>11</v>
      </c>
      <c r="F34" t="s">
        <v>410</v>
      </c>
      <c r="G34" t="str">
        <f t="shared" si="0"/>
        <v>SAOU_DemandBowWinter 2027/28</v>
      </c>
      <c r="H34" t="s">
        <v>408</v>
      </c>
      <c r="I34" s="10">
        <v>0.92</v>
      </c>
      <c r="J34" s="5">
        <v>46692</v>
      </c>
      <c r="K34" s="5">
        <v>46843</v>
      </c>
      <c r="L34" t="s">
        <v>409</v>
      </c>
      <c r="M34" s="62"/>
      <c r="N34" s="63">
        <v>0.70833333333333337</v>
      </c>
      <c r="O34" s="63">
        <v>0.79166666666666663</v>
      </c>
      <c r="P34" s="63" t="str">
        <f t="shared" si="1"/>
        <v>17:00 - 19:00</v>
      </c>
      <c r="Q34" s="36">
        <v>219.9999999999998</v>
      </c>
      <c r="R34">
        <v>40</v>
      </c>
      <c r="S34">
        <v>27</v>
      </c>
      <c r="T34">
        <v>39</v>
      </c>
      <c r="U34">
        <v>38</v>
      </c>
      <c r="V34">
        <v>54</v>
      </c>
      <c r="W34" s="5" t="str">
        <f t="shared" si="2"/>
        <v>SAOU_DemandBow</v>
      </c>
    </row>
    <row r="35" spans="1:23">
      <c r="A35" t="s">
        <v>405</v>
      </c>
      <c r="B35" t="s">
        <v>60</v>
      </c>
      <c r="C35" t="s">
        <v>23</v>
      </c>
      <c r="D35" t="s">
        <v>413</v>
      </c>
      <c r="E35" s="3">
        <v>11</v>
      </c>
      <c r="F35" t="s">
        <v>27</v>
      </c>
      <c r="G35" t="str">
        <f t="shared" si="0"/>
        <v>SAOU_DemandGlaucus StreetSummer 2027</v>
      </c>
      <c r="H35" t="s">
        <v>412</v>
      </c>
      <c r="I35" s="10">
        <v>2.1</v>
      </c>
      <c r="J35" s="5">
        <v>46508</v>
      </c>
      <c r="K35" s="5">
        <v>46660</v>
      </c>
      <c r="L35" t="s">
        <v>409</v>
      </c>
      <c r="M35" s="62"/>
      <c r="N35" s="63">
        <v>0.79166666666666663</v>
      </c>
      <c r="O35" s="63">
        <v>0.875</v>
      </c>
      <c r="P35" s="63" t="str">
        <f t="shared" si="1"/>
        <v>19:00 - 21:00</v>
      </c>
      <c r="Q35" s="36">
        <v>218.00000000000009</v>
      </c>
      <c r="R35">
        <v>60</v>
      </c>
      <c r="S35">
        <v>166</v>
      </c>
      <c r="T35">
        <v>237</v>
      </c>
      <c r="U35">
        <v>202</v>
      </c>
      <c r="V35">
        <v>288</v>
      </c>
      <c r="W35" s="5" t="str">
        <f t="shared" si="2"/>
        <v>SAOU_DemandGlaucus Street</v>
      </c>
    </row>
    <row r="36" spans="1:23">
      <c r="A36" t="s">
        <v>405</v>
      </c>
      <c r="B36" t="s">
        <v>60</v>
      </c>
      <c r="C36" t="s">
        <v>23</v>
      </c>
      <c r="D36" t="s">
        <v>413</v>
      </c>
      <c r="E36" s="3">
        <v>11</v>
      </c>
      <c r="F36" t="s">
        <v>407</v>
      </c>
      <c r="G36" t="str">
        <f t="shared" si="0"/>
        <v>SAOU_DemandGlaucus StreetWinter 2026/27</v>
      </c>
      <c r="H36" t="s">
        <v>408</v>
      </c>
      <c r="I36" s="10">
        <v>0.8</v>
      </c>
      <c r="J36" s="5">
        <v>46327</v>
      </c>
      <c r="K36" s="5">
        <v>46477</v>
      </c>
      <c r="L36" t="s">
        <v>409</v>
      </c>
      <c r="M36" s="62"/>
      <c r="N36" s="63">
        <v>0.75</v>
      </c>
      <c r="O36" s="63">
        <v>0.83333333333333337</v>
      </c>
      <c r="P36" s="63" t="str">
        <f t="shared" si="1"/>
        <v>18:00 - 20:00</v>
      </c>
      <c r="Q36" s="36">
        <v>216.00000000000009</v>
      </c>
      <c r="R36">
        <v>60</v>
      </c>
      <c r="S36">
        <v>166</v>
      </c>
      <c r="T36">
        <v>237</v>
      </c>
      <c r="U36">
        <v>202</v>
      </c>
      <c r="V36">
        <v>288</v>
      </c>
      <c r="W36" s="5" t="str">
        <f t="shared" si="2"/>
        <v>SAOU_DemandGlaucus Street</v>
      </c>
    </row>
    <row r="37" spans="1:23">
      <c r="A37" t="s">
        <v>405</v>
      </c>
      <c r="B37" t="s">
        <v>60</v>
      </c>
      <c r="C37" t="s">
        <v>23</v>
      </c>
      <c r="D37" t="s">
        <v>413</v>
      </c>
      <c r="E37" s="3">
        <v>11</v>
      </c>
      <c r="F37" t="s">
        <v>410</v>
      </c>
      <c r="G37" t="str">
        <f t="shared" si="0"/>
        <v>SAOU_DemandGlaucus StreetWinter 2027/28</v>
      </c>
      <c r="H37" t="s">
        <v>408</v>
      </c>
      <c r="I37" s="10">
        <v>3.8</v>
      </c>
      <c r="J37" s="5">
        <v>46692</v>
      </c>
      <c r="K37" s="5">
        <v>46843</v>
      </c>
      <c r="L37" t="s">
        <v>409</v>
      </c>
      <c r="M37" s="62"/>
      <c r="N37" s="63">
        <v>0.75</v>
      </c>
      <c r="O37" s="63">
        <v>0.83333333333333337</v>
      </c>
      <c r="P37" s="63" t="str">
        <f t="shared" si="1"/>
        <v>18:00 - 20:00</v>
      </c>
      <c r="Q37" s="36">
        <v>220.00000000000009</v>
      </c>
      <c r="R37">
        <v>60</v>
      </c>
      <c r="S37">
        <v>166</v>
      </c>
      <c r="T37">
        <v>237</v>
      </c>
      <c r="U37">
        <v>202</v>
      </c>
      <c r="V37">
        <v>288</v>
      </c>
      <c r="W37" s="5" t="str">
        <f t="shared" si="2"/>
        <v>SAOU_DemandGlaucus Street</v>
      </c>
    </row>
    <row r="38" spans="1:23">
      <c r="A38" t="s">
        <v>405</v>
      </c>
      <c r="B38" t="s">
        <v>66</v>
      </c>
      <c r="C38" t="s">
        <v>23</v>
      </c>
      <c r="D38" t="s">
        <v>413</v>
      </c>
      <c r="E38" s="3">
        <v>11</v>
      </c>
      <c r="F38" t="s">
        <v>410</v>
      </c>
      <c r="G38" t="str">
        <f t="shared" si="0"/>
        <v>SAOU_DemandLithos RoadWinter 2027/28</v>
      </c>
      <c r="H38" t="s">
        <v>408</v>
      </c>
      <c r="I38" s="10">
        <v>0.8</v>
      </c>
      <c r="J38" s="5">
        <v>46692</v>
      </c>
      <c r="K38" s="5">
        <v>46843</v>
      </c>
      <c r="L38" t="s">
        <v>409</v>
      </c>
      <c r="M38" s="62"/>
      <c r="N38" s="63">
        <v>0.70833333333333337</v>
      </c>
      <c r="O38" s="63">
        <v>0.79166666666666663</v>
      </c>
      <c r="P38" s="63" t="str">
        <f t="shared" si="1"/>
        <v>17:00 - 19:00</v>
      </c>
      <c r="Q38" s="36">
        <v>219.9999999999998</v>
      </c>
      <c r="R38">
        <v>40</v>
      </c>
      <c r="S38">
        <v>180</v>
      </c>
      <c r="T38">
        <v>257</v>
      </c>
      <c r="U38">
        <v>331</v>
      </c>
      <c r="V38">
        <v>473</v>
      </c>
      <c r="W38" s="5" t="str">
        <f t="shared" si="2"/>
        <v>SAOU_DemandLithos Road</v>
      </c>
    </row>
    <row r="39" spans="1:23">
      <c r="A39" t="s">
        <v>405</v>
      </c>
      <c r="B39" t="s">
        <v>70</v>
      </c>
      <c r="C39" t="s">
        <v>23</v>
      </c>
      <c r="D39" t="s">
        <v>413</v>
      </c>
      <c r="E39" s="3">
        <v>11</v>
      </c>
      <c r="F39" t="s">
        <v>407</v>
      </c>
      <c r="G39" t="str">
        <f t="shared" si="0"/>
        <v>SAOU_DemandMertonWinter 2026/27</v>
      </c>
      <c r="H39" t="s">
        <v>408</v>
      </c>
      <c r="I39" s="10">
        <v>2.2000000000000002</v>
      </c>
      <c r="J39" s="5">
        <v>46327</v>
      </c>
      <c r="K39" s="5">
        <v>46477</v>
      </c>
      <c r="L39" t="s">
        <v>409</v>
      </c>
      <c r="M39" s="62"/>
      <c r="N39" s="63">
        <v>0.70833333333333337</v>
      </c>
      <c r="O39" s="63">
        <v>0.79166666666666663</v>
      </c>
      <c r="P39" s="63" t="str">
        <f t="shared" si="1"/>
        <v>17:00 - 19:00</v>
      </c>
      <c r="Q39" s="36">
        <v>215.9999999999998</v>
      </c>
      <c r="R39">
        <v>40</v>
      </c>
      <c r="S39">
        <v>76</v>
      </c>
      <c r="T39">
        <v>109</v>
      </c>
      <c r="U39">
        <v>141</v>
      </c>
      <c r="V39">
        <v>201</v>
      </c>
      <c r="W39" s="5" t="str">
        <f t="shared" si="2"/>
        <v>SAOU_DemandMerton</v>
      </c>
    </row>
    <row r="40" spans="1:23">
      <c r="A40" t="s">
        <v>405</v>
      </c>
      <c r="B40" t="s">
        <v>70</v>
      </c>
      <c r="C40" t="s">
        <v>23</v>
      </c>
      <c r="D40" t="s">
        <v>413</v>
      </c>
      <c r="E40" s="3">
        <v>11</v>
      </c>
      <c r="F40" t="s">
        <v>410</v>
      </c>
      <c r="G40" t="str">
        <f t="shared" si="0"/>
        <v>SAOU_DemandMertonWinter 2027/28</v>
      </c>
      <c r="H40" t="s">
        <v>408</v>
      </c>
      <c r="I40" s="10">
        <v>3.4</v>
      </c>
      <c r="J40" s="5">
        <v>46692</v>
      </c>
      <c r="K40" s="5">
        <v>46843</v>
      </c>
      <c r="L40" t="s">
        <v>409</v>
      </c>
      <c r="M40" s="62"/>
      <c r="N40" s="63">
        <v>0.70833333333333337</v>
      </c>
      <c r="O40" s="63">
        <v>0.79166666666666663</v>
      </c>
      <c r="P40" s="63" t="str">
        <f t="shared" si="1"/>
        <v>17:00 - 19:00</v>
      </c>
      <c r="Q40" s="36">
        <v>219.9999999999998</v>
      </c>
      <c r="R40">
        <v>40</v>
      </c>
      <c r="S40">
        <v>76</v>
      </c>
      <c r="T40">
        <v>109</v>
      </c>
      <c r="U40">
        <v>141</v>
      </c>
      <c r="V40">
        <v>201</v>
      </c>
      <c r="W40" s="5" t="str">
        <f t="shared" si="2"/>
        <v>SAOU_DemandMerton</v>
      </c>
    </row>
    <row r="41" spans="1:23">
      <c r="A41" t="s">
        <v>405</v>
      </c>
      <c r="B41" t="s">
        <v>74</v>
      </c>
      <c r="C41" t="s">
        <v>23</v>
      </c>
      <c r="D41" t="s">
        <v>413</v>
      </c>
      <c r="E41" s="3">
        <v>11</v>
      </c>
      <c r="F41" t="s">
        <v>411</v>
      </c>
      <c r="G41" t="str">
        <f t="shared" si="0"/>
        <v>SAOU_DemandSewell RoadSummer 2026</v>
      </c>
      <c r="H41" t="s">
        <v>412</v>
      </c>
      <c r="I41" s="10">
        <v>2.4</v>
      </c>
      <c r="J41" s="5">
        <v>46143</v>
      </c>
      <c r="K41" s="5">
        <v>46295</v>
      </c>
      <c r="L41" t="s">
        <v>409</v>
      </c>
      <c r="M41" s="62"/>
      <c r="N41" s="63">
        <v>0.70833333333333337</v>
      </c>
      <c r="O41" s="63">
        <v>0.79166666666666663</v>
      </c>
      <c r="P41" s="63" t="str">
        <f t="shared" si="1"/>
        <v>17:00 - 19:00</v>
      </c>
      <c r="Q41" s="36">
        <v>217.9999999999998</v>
      </c>
      <c r="R41">
        <v>100</v>
      </c>
      <c r="S41">
        <v>109</v>
      </c>
      <c r="T41">
        <v>155</v>
      </c>
      <c r="U41">
        <v>102</v>
      </c>
      <c r="V41">
        <v>145</v>
      </c>
      <c r="W41" s="5" t="str">
        <f t="shared" si="2"/>
        <v>SAOU_DemandSewell Road</v>
      </c>
    </row>
    <row r="42" spans="1:23">
      <c r="A42" t="s">
        <v>405</v>
      </c>
      <c r="B42" t="s">
        <v>74</v>
      </c>
      <c r="C42" t="s">
        <v>23</v>
      </c>
      <c r="D42" t="s">
        <v>413</v>
      </c>
      <c r="E42" s="3">
        <v>11</v>
      </c>
      <c r="F42" t="s">
        <v>27</v>
      </c>
      <c r="G42" t="str">
        <f t="shared" si="0"/>
        <v>SAOU_DemandSewell RoadSummer 2027</v>
      </c>
      <c r="H42" t="s">
        <v>412</v>
      </c>
      <c r="I42" s="10">
        <v>5.0999999999999996</v>
      </c>
      <c r="J42" s="5">
        <v>46508</v>
      </c>
      <c r="K42" s="5">
        <v>46660</v>
      </c>
      <c r="L42" t="s">
        <v>409</v>
      </c>
      <c r="M42" s="62"/>
      <c r="N42" s="63">
        <v>0.70833333333333337</v>
      </c>
      <c r="O42" s="63">
        <v>0.79166666666666663</v>
      </c>
      <c r="P42" s="63" t="str">
        <f t="shared" si="1"/>
        <v>17:00 - 19:00</v>
      </c>
      <c r="Q42" s="36">
        <v>217.9999999999998</v>
      </c>
      <c r="R42">
        <v>100</v>
      </c>
      <c r="S42">
        <v>109</v>
      </c>
      <c r="T42">
        <v>155</v>
      </c>
      <c r="U42">
        <v>102</v>
      </c>
      <c r="V42">
        <v>145</v>
      </c>
      <c r="W42" s="5" t="str">
        <f t="shared" si="2"/>
        <v>SAOU_DemandSewell Road</v>
      </c>
    </row>
    <row r="43" spans="1:23">
      <c r="A43" t="s">
        <v>405</v>
      </c>
      <c r="B43" t="s">
        <v>74</v>
      </c>
      <c r="C43" t="s">
        <v>23</v>
      </c>
      <c r="D43" t="s">
        <v>413</v>
      </c>
      <c r="E43" s="3">
        <v>11</v>
      </c>
      <c r="F43" t="s">
        <v>407</v>
      </c>
      <c r="G43" t="str">
        <f t="shared" si="0"/>
        <v>SAOU_DemandSewell RoadWinter 2026/27</v>
      </c>
      <c r="H43" t="s">
        <v>408</v>
      </c>
      <c r="I43" s="10">
        <v>3</v>
      </c>
      <c r="J43" s="5">
        <v>46327</v>
      </c>
      <c r="K43" s="5">
        <v>46477</v>
      </c>
      <c r="L43" t="s">
        <v>409</v>
      </c>
      <c r="M43" s="62"/>
      <c r="N43" s="63">
        <v>0.70833333333333337</v>
      </c>
      <c r="O43" s="63">
        <v>0.79166666666666663</v>
      </c>
      <c r="P43" s="63" t="str">
        <f t="shared" si="1"/>
        <v>17:00 - 19:00</v>
      </c>
      <c r="Q43" s="36">
        <v>215.9999999999998</v>
      </c>
      <c r="R43">
        <v>60</v>
      </c>
      <c r="S43">
        <v>109</v>
      </c>
      <c r="T43">
        <v>155</v>
      </c>
      <c r="U43">
        <v>102</v>
      </c>
      <c r="V43">
        <v>145</v>
      </c>
      <c r="W43" s="5" t="str">
        <f t="shared" si="2"/>
        <v>SAOU_DemandSewell Road</v>
      </c>
    </row>
    <row r="44" spans="1:23">
      <c r="A44" t="s">
        <v>405</v>
      </c>
      <c r="B44" t="s">
        <v>74</v>
      </c>
      <c r="C44" t="s">
        <v>23</v>
      </c>
      <c r="D44" t="s">
        <v>413</v>
      </c>
      <c r="E44" s="3">
        <v>11</v>
      </c>
      <c r="F44" t="s">
        <v>410</v>
      </c>
      <c r="G44" t="str">
        <f t="shared" si="0"/>
        <v>SAOU_DemandSewell RoadWinter 2027/28</v>
      </c>
      <c r="H44" t="s">
        <v>408</v>
      </c>
      <c r="I44" s="10">
        <v>5.6</v>
      </c>
      <c r="J44" s="5">
        <v>46692</v>
      </c>
      <c r="K44" s="5">
        <v>46843</v>
      </c>
      <c r="L44" t="s">
        <v>409</v>
      </c>
      <c r="M44" s="62"/>
      <c r="N44" s="63">
        <v>0.70833333333333337</v>
      </c>
      <c r="O44" s="63">
        <v>0.79166666666666663</v>
      </c>
      <c r="P44" s="63" t="str">
        <f t="shared" si="1"/>
        <v>17:00 - 19:00</v>
      </c>
      <c r="Q44" s="36">
        <v>219.9999999999998</v>
      </c>
      <c r="R44">
        <v>60</v>
      </c>
      <c r="S44">
        <v>109</v>
      </c>
      <c r="T44">
        <v>155</v>
      </c>
      <c r="U44">
        <v>102</v>
      </c>
      <c r="V44">
        <v>145</v>
      </c>
      <c r="W44" s="5" t="str">
        <f t="shared" si="2"/>
        <v>SAOU_DemandSewell Road</v>
      </c>
    </row>
    <row r="45" spans="1:23">
      <c r="A45" t="s">
        <v>405</v>
      </c>
      <c r="B45" t="s">
        <v>84</v>
      </c>
      <c r="C45" t="s">
        <v>23</v>
      </c>
      <c r="D45" t="s">
        <v>413</v>
      </c>
      <c r="E45" s="3">
        <v>132</v>
      </c>
      <c r="F45" t="s">
        <v>411</v>
      </c>
      <c r="G45" t="str">
        <f t="shared" si="0"/>
        <v>SAOU_DemandWillesden GridSummer 2026</v>
      </c>
      <c r="H45" t="s">
        <v>412</v>
      </c>
      <c r="I45" s="10">
        <v>21.96</v>
      </c>
      <c r="J45" s="5">
        <v>46143</v>
      </c>
      <c r="K45" s="5">
        <v>46295</v>
      </c>
      <c r="L45" t="s">
        <v>409</v>
      </c>
      <c r="M45" s="62"/>
      <c r="N45" s="63">
        <v>0.54166666666666663</v>
      </c>
      <c r="O45" s="63">
        <v>0.66666666666666663</v>
      </c>
      <c r="P45" s="63" t="str">
        <f t="shared" si="1"/>
        <v>13:00 - 16:00</v>
      </c>
      <c r="Q45" s="36">
        <v>327</v>
      </c>
      <c r="R45">
        <v>60</v>
      </c>
      <c r="S45">
        <v>35</v>
      </c>
      <c r="T45">
        <v>50</v>
      </c>
      <c r="U45">
        <v>66</v>
      </c>
      <c r="V45">
        <v>94</v>
      </c>
      <c r="W45" s="5" t="str">
        <f t="shared" si="2"/>
        <v>SAOU_DemandWillesden Grid</v>
      </c>
    </row>
    <row r="46" spans="1:23">
      <c r="A46" t="s">
        <v>405</v>
      </c>
      <c r="B46" t="s">
        <v>84</v>
      </c>
      <c r="C46" t="s">
        <v>23</v>
      </c>
      <c r="D46" t="s">
        <v>413</v>
      </c>
      <c r="E46" s="3">
        <v>132</v>
      </c>
      <c r="F46" t="s">
        <v>27</v>
      </c>
      <c r="G46" t="str">
        <f t="shared" si="0"/>
        <v>SAOU_DemandWillesden GridSummer 2027</v>
      </c>
      <c r="H46" t="s">
        <v>412</v>
      </c>
      <c r="I46" s="10">
        <v>24.63</v>
      </c>
      <c r="J46" s="5">
        <v>46508</v>
      </c>
      <c r="K46" s="5">
        <v>46660</v>
      </c>
      <c r="L46" t="s">
        <v>409</v>
      </c>
      <c r="M46" s="62"/>
      <c r="N46" s="63">
        <v>0.54166666666666663</v>
      </c>
      <c r="O46" s="63">
        <v>0.66666666666666663</v>
      </c>
      <c r="P46" s="63" t="str">
        <f t="shared" si="1"/>
        <v>13:00 - 16:00</v>
      </c>
      <c r="Q46" s="36">
        <v>327</v>
      </c>
      <c r="R46">
        <v>60</v>
      </c>
      <c r="S46">
        <v>35</v>
      </c>
      <c r="T46">
        <v>50</v>
      </c>
      <c r="U46">
        <v>66</v>
      </c>
      <c r="V46">
        <v>94</v>
      </c>
      <c r="W46" s="5" t="str">
        <f t="shared" si="2"/>
        <v>SAOU_DemandWillesden Grid</v>
      </c>
    </row>
    <row r="47" spans="1:23">
      <c r="A47" t="s">
        <v>405</v>
      </c>
      <c r="B47" t="s">
        <v>84</v>
      </c>
      <c r="C47" t="s">
        <v>23</v>
      </c>
      <c r="D47" t="s">
        <v>413</v>
      </c>
      <c r="E47" s="3">
        <v>132</v>
      </c>
      <c r="F47" t="s">
        <v>407</v>
      </c>
      <c r="G47" t="str">
        <f t="shared" si="0"/>
        <v>SAOU_DemandWillesden GridWinter 2026/27</v>
      </c>
      <c r="H47" t="s">
        <v>408</v>
      </c>
      <c r="I47" s="10">
        <v>24.55</v>
      </c>
      <c r="J47" s="5">
        <v>46327</v>
      </c>
      <c r="K47" s="5">
        <v>46477</v>
      </c>
      <c r="L47" t="s">
        <v>409</v>
      </c>
      <c r="M47" s="62"/>
      <c r="N47" s="63">
        <v>0.66666666666666663</v>
      </c>
      <c r="O47" s="63">
        <v>0.79166666666666663</v>
      </c>
      <c r="P47" s="63" t="str">
        <f t="shared" si="1"/>
        <v>16:00 - 19:00</v>
      </c>
      <c r="Q47" s="36">
        <v>324</v>
      </c>
      <c r="R47">
        <v>60</v>
      </c>
      <c r="S47">
        <v>35</v>
      </c>
      <c r="T47">
        <v>50</v>
      </c>
      <c r="U47">
        <v>66</v>
      </c>
      <c r="V47">
        <v>94</v>
      </c>
      <c r="W47" s="5" t="str">
        <f t="shared" si="2"/>
        <v>SAOU_DemandWillesden Grid</v>
      </c>
    </row>
    <row r="48" spans="1:23">
      <c r="A48" t="s">
        <v>405</v>
      </c>
      <c r="B48" t="s">
        <v>84</v>
      </c>
      <c r="C48" t="s">
        <v>23</v>
      </c>
      <c r="D48" t="s">
        <v>413</v>
      </c>
      <c r="E48" s="3">
        <v>132</v>
      </c>
      <c r="F48" t="s">
        <v>410</v>
      </c>
      <c r="G48" t="str">
        <f t="shared" si="0"/>
        <v>SAOU_DemandWillesden GridWinter 2027/28</v>
      </c>
      <c r="H48" t="s">
        <v>408</v>
      </c>
      <c r="I48" s="10">
        <v>24.58</v>
      </c>
      <c r="J48" s="5">
        <v>46692</v>
      </c>
      <c r="K48" s="5">
        <v>46843</v>
      </c>
      <c r="L48" t="s">
        <v>409</v>
      </c>
      <c r="M48" s="62"/>
      <c r="N48" s="63">
        <v>0.66666666666666663</v>
      </c>
      <c r="O48" s="63">
        <v>0.79166666666666663</v>
      </c>
      <c r="P48" s="63" t="str">
        <f t="shared" si="1"/>
        <v>16:00 - 19:00</v>
      </c>
      <c r="Q48" s="36">
        <v>330</v>
      </c>
      <c r="R48">
        <v>60</v>
      </c>
      <c r="S48">
        <v>35</v>
      </c>
      <c r="T48">
        <v>50</v>
      </c>
      <c r="U48">
        <v>66</v>
      </c>
      <c r="V48">
        <v>94</v>
      </c>
      <c r="W48" s="5" t="str">
        <f t="shared" si="2"/>
        <v>SAOU_DemandWillesden Grid</v>
      </c>
    </row>
    <row r="49" spans="1:23">
      <c r="A49" t="s">
        <v>405</v>
      </c>
      <c r="B49" t="s">
        <v>72</v>
      </c>
      <c r="C49" t="s">
        <v>23</v>
      </c>
      <c r="D49" t="s">
        <v>414</v>
      </c>
      <c r="E49" s="3">
        <v>11</v>
      </c>
      <c r="F49" t="s">
        <v>407</v>
      </c>
      <c r="G49" t="str">
        <f t="shared" si="0"/>
        <v>SAOU_DemandSevington TotalWinter 2026/27</v>
      </c>
      <c r="H49" t="s">
        <v>408</v>
      </c>
      <c r="I49">
        <v>7.41</v>
      </c>
      <c r="J49" s="5">
        <v>46327</v>
      </c>
      <c r="K49" s="5">
        <v>46477</v>
      </c>
      <c r="L49" t="s">
        <v>409</v>
      </c>
      <c r="N49" s="63">
        <v>0.66666666666666663</v>
      </c>
      <c r="O49" s="63">
        <v>0.79166666666666663</v>
      </c>
      <c r="P49" s="63" t="str">
        <f t="shared" si="1"/>
        <v>16:00 - 19:00</v>
      </c>
      <c r="Q49">
        <v>324</v>
      </c>
      <c r="R49">
        <v>60</v>
      </c>
      <c r="S49">
        <v>14</v>
      </c>
      <c r="T49">
        <v>20</v>
      </c>
      <c r="U49">
        <v>26</v>
      </c>
      <c r="V49">
        <v>37</v>
      </c>
      <c r="W49" s="5" t="str">
        <f t="shared" si="2"/>
        <v>SAOU_DemandSevington Total</v>
      </c>
    </row>
    <row r="50" spans="1:23">
      <c r="A50" t="s">
        <v>405</v>
      </c>
      <c r="B50" t="s">
        <v>72</v>
      </c>
      <c r="C50" t="s">
        <v>23</v>
      </c>
      <c r="D50" t="s">
        <v>414</v>
      </c>
      <c r="E50" s="3">
        <v>11</v>
      </c>
      <c r="F50" t="s">
        <v>410</v>
      </c>
      <c r="G50" t="str">
        <f t="shared" si="0"/>
        <v>SAOU_DemandSevington TotalWinter 2027/28</v>
      </c>
      <c r="H50" t="s">
        <v>408</v>
      </c>
      <c r="I50">
        <v>7.61</v>
      </c>
      <c r="J50" s="5">
        <v>46692</v>
      </c>
      <c r="K50" s="5">
        <v>46843</v>
      </c>
      <c r="L50" t="s">
        <v>409</v>
      </c>
      <c r="N50" s="63">
        <v>0.66666666666666663</v>
      </c>
      <c r="O50" s="63">
        <v>0.79166666666666663</v>
      </c>
      <c r="P50" s="63" t="str">
        <f t="shared" si="1"/>
        <v>16:00 - 19:00</v>
      </c>
      <c r="Q50">
        <v>330</v>
      </c>
      <c r="R50">
        <v>60</v>
      </c>
      <c r="S50">
        <v>14</v>
      </c>
      <c r="T50">
        <v>20</v>
      </c>
      <c r="U50">
        <v>26</v>
      </c>
      <c r="V50">
        <v>37</v>
      </c>
      <c r="W50" s="5" t="str">
        <f t="shared" si="2"/>
        <v>SAOU_DemandSevington Total</v>
      </c>
    </row>
    <row r="51" spans="1:23">
      <c r="A51" t="s">
        <v>405</v>
      </c>
      <c r="B51" t="s">
        <v>80</v>
      </c>
      <c r="C51" t="s">
        <v>23</v>
      </c>
      <c r="D51" t="s">
        <v>414</v>
      </c>
      <c r="E51" s="3">
        <v>6.6</v>
      </c>
      <c r="F51" t="s">
        <v>407</v>
      </c>
      <c r="G51" t="str">
        <f t="shared" si="0"/>
        <v>SAOU_DemandTenterdenWinter 2026/27</v>
      </c>
      <c r="H51" t="s">
        <v>408</v>
      </c>
      <c r="I51">
        <v>1.2</v>
      </c>
      <c r="J51" s="5">
        <v>46327</v>
      </c>
      <c r="K51" s="5">
        <v>46477</v>
      </c>
      <c r="L51" t="s">
        <v>409</v>
      </c>
      <c r="N51" s="63">
        <v>0.66666666666666663</v>
      </c>
      <c r="O51" s="63">
        <v>0.79166666666666663</v>
      </c>
      <c r="P51" s="63" t="str">
        <f t="shared" si="1"/>
        <v>16:00 - 19:00</v>
      </c>
      <c r="Q51">
        <v>324</v>
      </c>
      <c r="R51">
        <v>40</v>
      </c>
      <c r="S51">
        <v>123</v>
      </c>
      <c r="T51">
        <v>176</v>
      </c>
      <c r="U51">
        <v>337</v>
      </c>
      <c r="V51">
        <v>482</v>
      </c>
      <c r="W51" s="5" t="str">
        <f t="shared" si="2"/>
        <v>SAOU_DemandTenterden</v>
      </c>
    </row>
    <row r="52" spans="1:23">
      <c r="A52" t="s">
        <v>405</v>
      </c>
      <c r="B52" t="s">
        <v>80</v>
      </c>
      <c r="C52" t="s">
        <v>23</v>
      </c>
      <c r="D52" t="s">
        <v>414</v>
      </c>
      <c r="E52" s="3">
        <v>6.6</v>
      </c>
      <c r="F52" t="s">
        <v>410</v>
      </c>
      <c r="G52" t="str">
        <f t="shared" si="0"/>
        <v>SAOU_DemandTenterdenWinter 2027/28</v>
      </c>
      <c r="H52" t="s">
        <v>408</v>
      </c>
      <c r="I52">
        <v>1.4</v>
      </c>
      <c r="J52" s="5">
        <v>46692</v>
      </c>
      <c r="K52" s="5">
        <v>46843</v>
      </c>
      <c r="L52" t="s">
        <v>409</v>
      </c>
      <c r="N52" s="63">
        <v>0.66666666666666663</v>
      </c>
      <c r="O52" s="63">
        <v>0.79166666666666663</v>
      </c>
      <c r="P52" s="63" t="str">
        <f t="shared" si="1"/>
        <v>16:00 - 19:00</v>
      </c>
      <c r="Q52">
        <v>330</v>
      </c>
      <c r="R52">
        <v>40</v>
      </c>
      <c r="S52">
        <v>123</v>
      </c>
      <c r="T52">
        <v>176</v>
      </c>
      <c r="U52">
        <v>337</v>
      </c>
      <c r="V52">
        <v>482</v>
      </c>
      <c r="W52" s="5" t="str">
        <f t="shared" si="2"/>
        <v>SAOU_DemandTenterden</v>
      </c>
    </row>
    <row r="53" spans="1:23" hidden="1">
      <c r="A53" t="s">
        <v>405</v>
      </c>
      <c r="B53" t="s">
        <v>49</v>
      </c>
      <c r="C53" t="s">
        <v>47</v>
      </c>
      <c r="D53" t="s">
        <v>406</v>
      </c>
      <c r="E53" s="3">
        <v>11</v>
      </c>
      <c r="F53" t="s">
        <v>407</v>
      </c>
      <c r="G53" t="str">
        <f t="shared" si="0"/>
        <v>LTSU_DemandAldrethWinter 2026/27</v>
      </c>
      <c r="H53" t="s">
        <v>408</v>
      </c>
      <c r="I53" s="10">
        <v>0.22</v>
      </c>
      <c r="J53" s="5">
        <v>46327</v>
      </c>
      <c r="K53" s="5">
        <v>46477</v>
      </c>
      <c r="L53" t="s">
        <v>409</v>
      </c>
      <c r="M53" s="62"/>
      <c r="N53" s="63">
        <v>0.70833333333333337</v>
      </c>
      <c r="O53" s="63">
        <v>0.79166666666666663</v>
      </c>
      <c r="P53" s="63" t="str">
        <f t="shared" si="1"/>
        <v>17:00 - 19:00</v>
      </c>
      <c r="Q53" s="36" t="s">
        <v>415</v>
      </c>
      <c r="R53">
        <v>215.9999999999998</v>
      </c>
      <c r="S53" s="36" t="s">
        <v>415</v>
      </c>
      <c r="T53" s="36" t="s">
        <v>415</v>
      </c>
      <c r="U53">
        <v>137</v>
      </c>
      <c r="V53">
        <v>196</v>
      </c>
      <c r="W53" s="5" t="str">
        <f t="shared" si="2"/>
        <v>LTSU_DemandAldreth</v>
      </c>
    </row>
    <row r="54" spans="1:23" hidden="1">
      <c r="A54" t="s">
        <v>405</v>
      </c>
      <c r="B54" t="s">
        <v>49</v>
      </c>
      <c r="C54" t="s">
        <v>47</v>
      </c>
      <c r="D54" t="s">
        <v>406</v>
      </c>
      <c r="E54" s="3">
        <v>11</v>
      </c>
      <c r="F54" t="s">
        <v>410</v>
      </c>
      <c r="G54" t="str">
        <f t="shared" si="0"/>
        <v>LTSU_DemandAldrethWinter 2027/28</v>
      </c>
      <c r="H54" t="s">
        <v>408</v>
      </c>
      <c r="I54" s="10">
        <v>0.33</v>
      </c>
      <c r="J54" s="5">
        <v>46692</v>
      </c>
      <c r="K54" s="5">
        <v>46843</v>
      </c>
      <c r="L54" t="s">
        <v>409</v>
      </c>
      <c r="M54" s="63"/>
      <c r="N54" s="63">
        <v>0.70833333333333337</v>
      </c>
      <c r="O54" s="63">
        <v>0.79166666666666663</v>
      </c>
      <c r="P54" s="63" t="str">
        <f t="shared" si="1"/>
        <v>17:00 - 19:00</v>
      </c>
      <c r="Q54" s="36" t="s">
        <v>415</v>
      </c>
      <c r="R54">
        <v>219.9999999999998</v>
      </c>
      <c r="S54" s="36" t="s">
        <v>415</v>
      </c>
      <c r="T54" s="36" t="s">
        <v>415</v>
      </c>
      <c r="U54">
        <v>137</v>
      </c>
      <c r="V54">
        <v>196</v>
      </c>
      <c r="W54" s="5" t="str">
        <f t="shared" si="2"/>
        <v>LTSU_DemandAldreth</v>
      </c>
    </row>
    <row r="55" spans="1:23" hidden="1">
      <c r="A55" t="s">
        <v>405</v>
      </c>
      <c r="B55" t="s">
        <v>53</v>
      </c>
      <c r="C55" t="s">
        <v>47</v>
      </c>
      <c r="D55" t="s">
        <v>406</v>
      </c>
      <c r="E55" s="3">
        <v>11</v>
      </c>
      <c r="F55" t="s">
        <v>411</v>
      </c>
      <c r="G55" t="str">
        <f t="shared" si="0"/>
        <v>LTSU_DemandBury StSummer 2026</v>
      </c>
      <c r="H55" t="s">
        <v>412</v>
      </c>
      <c r="I55" s="10">
        <v>0.6</v>
      </c>
      <c r="J55" s="5">
        <v>46143</v>
      </c>
      <c r="K55" s="5">
        <v>46295</v>
      </c>
      <c r="L55" t="s">
        <v>409</v>
      </c>
      <c r="M55" s="62"/>
      <c r="N55" s="63">
        <v>0.6875</v>
      </c>
      <c r="O55" s="63">
        <v>0.79166666666666663</v>
      </c>
      <c r="P55" s="63" t="str">
        <f t="shared" si="1"/>
        <v>16:30 - 19:00</v>
      </c>
      <c r="Q55" s="36" t="s">
        <v>415</v>
      </c>
      <c r="R55">
        <v>272.49999999999989</v>
      </c>
      <c r="S55" s="36" t="s">
        <v>415</v>
      </c>
      <c r="T55" s="36" t="s">
        <v>415</v>
      </c>
      <c r="U55">
        <v>33</v>
      </c>
      <c r="V55">
        <v>47</v>
      </c>
      <c r="W55" s="5" t="str">
        <f t="shared" si="2"/>
        <v>LTSU_DemandBury St</v>
      </c>
    </row>
    <row r="56" spans="1:23" hidden="1">
      <c r="A56" t="s">
        <v>405</v>
      </c>
      <c r="B56" t="s">
        <v>53</v>
      </c>
      <c r="C56" t="s">
        <v>47</v>
      </c>
      <c r="D56" t="s">
        <v>406</v>
      </c>
      <c r="E56" s="3">
        <v>11</v>
      </c>
      <c r="F56" t="s">
        <v>27</v>
      </c>
      <c r="G56" t="str">
        <f t="shared" si="0"/>
        <v>LTSU_DemandBury StSummer 2027</v>
      </c>
      <c r="H56" t="s">
        <v>412</v>
      </c>
      <c r="I56" s="10">
        <v>1.6</v>
      </c>
      <c r="J56" s="5">
        <v>46508</v>
      </c>
      <c r="K56" s="5">
        <v>46660</v>
      </c>
      <c r="L56" t="s">
        <v>409</v>
      </c>
      <c r="M56" s="62"/>
      <c r="N56" s="63">
        <v>0.6875</v>
      </c>
      <c r="O56" s="63">
        <v>0.79166666666666663</v>
      </c>
      <c r="P56" s="63" t="str">
        <f t="shared" si="1"/>
        <v>16:30 - 19:00</v>
      </c>
      <c r="Q56" s="36" t="s">
        <v>415</v>
      </c>
      <c r="R56">
        <v>272.49999999999989</v>
      </c>
      <c r="S56" s="36" t="s">
        <v>415</v>
      </c>
      <c r="T56" s="36" t="s">
        <v>415</v>
      </c>
      <c r="U56">
        <v>33</v>
      </c>
      <c r="V56">
        <v>47</v>
      </c>
      <c r="W56" s="5" t="str">
        <f t="shared" si="2"/>
        <v>LTSU_DemandBury St</v>
      </c>
    </row>
    <row r="57" spans="1:23" hidden="1">
      <c r="A57" t="s">
        <v>405</v>
      </c>
      <c r="B57" t="s">
        <v>53</v>
      </c>
      <c r="C57" t="s">
        <v>47</v>
      </c>
      <c r="D57" t="s">
        <v>406</v>
      </c>
      <c r="E57" s="3">
        <v>11</v>
      </c>
      <c r="F57" t="s">
        <v>407</v>
      </c>
      <c r="G57" t="str">
        <f t="shared" si="0"/>
        <v>LTSU_DemandBury StWinter 2026/27</v>
      </c>
      <c r="H57" t="s">
        <v>408</v>
      </c>
      <c r="I57" s="10">
        <v>2.2999999999999998</v>
      </c>
      <c r="J57" s="5">
        <v>46327</v>
      </c>
      <c r="K57" s="5">
        <v>46477</v>
      </c>
      <c r="L57" t="s">
        <v>409</v>
      </c>
      <c r="M57" s="63"/>
      <c r="N57" s="63">
        <v>0.29166666666666669</v>
      </c>
      <c r="O57" s="63">
        <v>0.375</v>
      </c>
      <c r="P57" s="63" t="str">
        <f t="shared" si="1"/>
        <v>07:00 - 09:00</v>
      </c>
      <c r="Q57" s="36" t="s">
        <v>415</v>
      </c>
      <c r="R57">
        <v>215.99999999999994</v>
      </c>
      <c r="S57" s="36" t="s">
        <v>415</v>
      </c>
      <c r="T57" s="36" t="s">
        <v>415</v>
      </c>
      <c r="U57">
        <v>33</v>
      </c>
      <c r="V57">
        <v>47</v>
      </c>
      <c r="W57" s="5" t="str">
        <f t="shared" si="2"/>
        <v>LTSU_DemandBury St</v>
      </c>
    </row>
    <row r="58" spans="1:23" hidden="1">
      <c r="A58" t="s">
        <v>405</v>
      </c>
      <c r="B58" t="s">
        <v>53</v>
      </c>
      <c r="C58" t="s">
        <v>47</v>
      </c>
      <c r="D58" t="s">
        <v>406</v>
      </c>
      <c r="E58" s="3">
        <v>11</v>
      </c>
      <c r="F58" t="s">
        <v>407</v>
      </c>
      <c r="G58" t="str">
        <f t="shared" si="0"/>
        <v>LTSU_DemandBury StWinter 2026/27</v>
      </c>
      <c r="H58" t="s">
        <v>408</v>
      </c>
      <c r="I58" s="10">
        <v>2.2999999999999998</v>
      </c>
      <c r="J58" s="5">
        <v>46327</v>
      </c>
      <c r="K58" s="5">
        <v>46477</v>
      </c>
      <c r="L58" t="s">
        <v>409</v>
      </c>
      <c r="M58" s="62"/>
      <c r="N58" s="63">
        <v>0.45833333333333331</v>
      </c>
      <c r="O58" s="63">
        <v>0.54166666666666663</v>
      </c>
      <c r="P58" s="63" t="str">
        <f t="shared" si="1"/>
        <v>11:00 - 13:00</v>
      </c>
      <c r="Q58" s="36" t="s">
        <v>415</v>
      </c>
      <c r="R58">
        <v>215.99999999999994</v>
      </c>
      <c r="S58" s="36" t="s">
        <v>415</v>
      </c>
      <c r="T58" s="36" t="s">
        <v>415</v>
      </c>
      <c r="U58">
        <v>33</v>
      </c>
      <c r="V58">
        <v>47</v>
      </c>
      <c r="W58" s="5" t="str">
        <f t="shared" si="2"/>
        <v>LTSU_DemandBury St</v>
      </c>
    </row>
    <row r="59" spans="1:23" hidden="1">
      <c r="A59" t="s">
        <v>405</v>
      </c>
      <c r="B59" t="s">
        <v>53</v>
      </c>
      <c r="C59" t="s">
        <v>47</v>
      </c>
      <c r="D59" t="s">
        <v>406</v>
      </c>
      <c r="E59" s="3">
        <v>11</v>
      </c>
      <c r="F59" t="s">
        <v>410</v>
      </c>
      <c r="G59" t="str">
        <f t="shared" si="0"/>
        <v>LTSU_DemandBury StWinter 2027/28</v>
      </c>
      <c r="H59" t="s">
        <v>408</v>
      </c>
      <c r="I59" s="10">
        <v>3.3</v>
      </c>
      <c r="J59" s="5">
        <v>46692</v>
      </c>
      <c r="K59" s="5">
        <v>46843</v>
      </c>
      <c r="L59" t="s">
        <v>409</v>
      </c>
      <c r="M59" s="62"/>
      <c r="N59" s="63">
        <v>0.29166666666666669</v>
      </c>
      <c r="O59" s="63">
        <v>0.375</v>
      </c>
      <c r="P59" s="63" t="str">
        <f t="shared" si="1"/>
        <v>07:00 - 09:00</v>
      </c>
      <c r="Q59" s="36" t="s">
        <v>415</v>
      </c>
      <c r="R59">
        <v>219.99999999999994</v>
      </c>
      <c r="S59" s="36" t="s">
        <v>415</v>
      </c>
      <c r="T59" s="36" t="s">
        <v>415</v>
      </c>
      <c r="U59">
        <v>33</v>
      </c>
      <c r="V59">
        <v>47</v>
      </c>
      <c r="W59" s="5" t="str">
        <f t="shared" si="2"/>
        <v>LTSU_DemandBury St</v>
      </c>
    </row>
    <row r="60" spans="1:23" hidden="1">
      <c r="A60" t="s">
        <v>405</v>
      </c>
      <c r="B60" t="s">
        <v>53</v>
      </c>
      <c r="C60" t="s">
        <v>47</v>
      </c>
      <c r="D60" t="s">
        <v>406</v>
      </c>
      <c r="E60" s="3">
        <v>11</v>
      </c>
      <c r="F60" t="s">
        <v>410</v>
      </c>
      <c r="G60" t="str">
        <f t="shared" si="0"/>
        <v>LTSU_DemandBury StWinter 2027/28</v>
      </c>
      <c r="H60" t="s">
        <v>408</v>
      </c>
      <c r="I60" s="10">
        <v>3.3</v>
      </c>
      <c r="J60" s="5">
        <v>46692</v>
      </c>
      <c r="K60" s="5">
        <v>46843</v>
      </c>
      <c r="L60" t="s">
        <v>409</v>
      </c>
      <c r="M60" s="62"/>
      <c r="N60" s="63">
        <v>0.45833333333333331</v>
      </c>
      <c r="O60" s="63">
        <v>0.54166666666666663</v>
      </c>
      <c r="P60" s="63" t="str">
        <f t="shared" si="1"/>
        <v>11:00 - 13:00</v>
      </c>
      <c r="Q60" s="36" t="s">
        <v>415</v>
      </c>
      <c r="R60">
        <v>219.99999999999994</v>
      </c>
      <c r="S60" s="36" t="s">
        <v>415</v>
      </c>
      <c r="T60" s="36" t="s">
        <v>415</v>
      </c>
      <c r="U60">
        <v>33</v>
      </c>
      <c r="V60">
        <v>47</v>
      </c>
      <c r="W60" s="5" t="str">
        <f t="shared" si="2"/>
        <v>LTSU_DemandBury St</v>
      </c>
    </row>
    <row r="61" spans="1:23" hidden="1">
      <c r="A61" t="s">
        <v>405</v>
      </c>
      <c r="B61" t="s">
        <v>55</v>
      </c>
      <c r="C61" t="s">
        <v>47</v>
      </c>
      <c r="D61" t="s">
        <v>406</v>
      </c>
      <c r="E61" s="3">
        <v>11</v>
      </c>
      <c r="F61" t="s">
        <v>411</v>
      </c>
      <c r="G61" t="str">
        <f t="shared" si="0"/>
        <v>LTSU_DemandChatterisSummer 2026</v>
      </c>
      <c r="H61" t="s">
        <v>412</v>
      </c>
      <c r="I61" s="10">
        <v>0.3</v>
      </c>
      <c r="J61" s="5">
        <v>46143</v>
      </c>
      <c r="K61" s="5">
        <v>46295</v>
      </c>
      <c r="L61" t="s">
        <v>409</v>
      </c>
      <c r="M61" s="62"/>
      <c r="N61" s="63">
        <v>0.5</v>
      </c>
      <c r="O61" s="63">
        <v>0.625</v>
      </c>
      <c r="P61" s="63" t="str">
        <f t="shared" si="1"/>
        <v>12:00 - 15:00</v>
      </c>
      <c r="Q61" s="36" t="s">
        <v>415</v>
      </c>
      <c r="R61">
        <v>327</v>
      </c>
      <c r="S61" s="36" t="s">
        <v>415</v>
      </c>
      <c r="T61" s="36" t="s">
        <v>415</v>
      </c>
      <c r="U61">
        <v>316</v>
      </c>
      <c r="V61">
        <v>451</v>
      </c>
      <c r="W61" s="5" t="str">
        <f t="shared" si="2"/>
        <v>LTSU_DemandChatteris</v>
      </c>
    </row>
    <row r="62" spans="1:23" hidden="1">
      <c r="A62" t="s">
        <v>405</v>
      </c>
      <c r="B62" t="s">
        <v>55</v>
      </c>
      <c r="C62" t="s">
        <v>47</v>
      </c>
      <c r="D62" t="s">
        <v>406</v>
      </c>
      <c r="E62" s="3">
        <v>11</v>
      </c>
      <c r="F62" t="s">
        <v>27</v>
      </c>
      <c r="G62" t="str">
        <f t="shared" si="0"/>
        <v>LTSU_DemandChatterisSummer 2027</v>
      </c>
      <c r="H62" t="s">
        <v>412</v>
      </c>
      <c r="I62" s="10">
        <v>0.7</v>
      </c>
      <c r="J62" s="5">
        <v>46508</v>
      </c>
      <c r="K62" s="5">
        <v>46660</v>
      </c>
      <c r="L62" t="s">
        <v>409</v>
      </c>
      <c r="M62" s="62"/>
      <c r="N62" s="63">
        <v>0.5</v>
      </c>
      <c r="O62" s="63">
        <v>0.625</v>
      </c>
      <c r="P62" s="63" t="str">
        <f t="shared" si="1"/>
        <v>12:00 - 15:00</v>
      </c>
      <c r="Q62" s="36" t="s">
        <v>415</v>
      </c>
      <c r="R62">
        <v>327</v>
      </c>
      <c r="S62" s="36" t="s">
        <v>415</v>
      </c>
      <c r="T62" s="36" t="s">
        <v>415</v>
      </c>
      <c r="U62">
        <v>316</v>
      </c>
      <c r="V62">
        <v>451</v>
      </c>
      <c r="W62" s="5" t="str">
        <f t="shared" si="2"/>
        <v>LTSU_DemandChatteris</v>
      </c>
    </row>
    <row r="63" spans="1:23" hidden="1">
      <c r="A63" t="s">
        <v>405</v>
      </c>
      <c r="B63" t="s">
        <v>55</v>
      </c>
      <c r="C63" t="s">
        <v>47</v>
      </c>
      <c r="D63" t="s">
        <v>406</v>
      </c>
      <c r="E63" s="3">
        <v>11</v>
      </c>
      <c r="F63" t="s">
        <v>407</v>
      </c>
      <c r="G63" t="str">
        <f t="shared" si="0"/>
        <v>LTSU_DemandChatterisWinter 2026/27</v>
      </c>
      <c r="H63" t="s">
        <v>408</v>
      </c>
      <c r="I63" s="10">
        <v>0.5</v>
      </c>
      <c r="J63" s="5">
        <v>46327</v>
      </c>
      <c r="K63" s="5">
        <v>46477</v>
      </c>
      <c r="L63" t="s">
        <v>409</v>
      </c>
      <c r="M63" s="62"/>
      <c r="N63" s="63">
        <v>0.66666666666666663</v>
      </c>
      <c r="O63" s="63">
        <v>0.79166666666666663</v>
      </c>
      <c r="P63" s="63" t="str">
        <f t="shared" si="1"/>
        <v>16:00 - 19:00</v>
      </c>
      <c r="Q63" s="36" t="s">
        <v>415</v>
      </c>
      <c r="R63">
        <v>324</v>
      </c>
      <c r="S63" s="36" t="s">
        <v>415</v>
      </c>
      <c r="T63" s="36" t="s">
        <v>415</v>
      </c>
      <c r="U63">
        <v>316</v>
      </c>
      <c r="V63">
        <v>451</v>
      </c>
      <c r="W63" s="5" t="str">
        <f t="shared" si="2"/>
        <v>LTSU_DemandChatteris</v>
      </c>
    </row>
    <row r="64" spans="1:23" hidden="1">
      <c r="A64" t="s">
        <v>405</v>
      </c>
      <c r="B64" t="s">
        <v>55</v>
      </c>
      <c r="C64" t="s">
        <v>47</v>
      </c>
      <c r="D64" t="s">
        <v>406</v>
      </c>
      <c r="E64" s="3">
        <v>11</v>
      </c>
      <c r="F64" t="s">
        <v>410</v>
      </c>
      <c r="G64" t="str">
        <f t="shared" si="0"/>
        <v>LTSU_DemandChatterisWinter 2027/28</v>
      </c>
      <c r="H64" t="s">
        <v>408</v>
      </c>
      <c r="I64" s="10">
        <v>0.9</v>
      </c>
      <c r="J64" s="5">
        <v>46692</v>
      </c>
      <c r="K64" s="5">
        <v>46843</v>
      </c>
      <c r="L64" t="s">
        <v>409</v>
      </c>
      <c r="M64" s="62"/>
      <c r="N64" s="63">
        <v>0.66666666666666663</v>
      </c>
      <c r="O64" s="63">
        <v>0.79166666666666663</v>
      </c>
      <c r="P64" s="63" t="str">
        <f t="shared" si="1"/>
        <v>16:00 - 19:00</v>
      </c>
      <c r="Q64" s="36" t="s">
        <v>415</v>
      </c>
      <c r="R64">
        <v>330</v>
      </c>
      <c r="S64" s="36" t="s">
        <v>415</v>
      </c>
      <c r="T64" s="36" t="s">
        <v>415</v>
      </c>
      <c r="U64">
        <v>316</v>
      </c>
      <c r="V64">
        <v>451</v>
      </c>
      <c r="W64" s="5" t="str">
        <f t="shared" si="2"/>
        <v>LTSU_DemandChatteris</v>
      </c>
    </row>
    <row r="65" spans="1:23" hidden="1">
      <c r="A65" t="s">
        <v>405</v>
      </c>
      <c r="B65" t="s">
        <v>25</v>
      </c>
      <c r="C65" t="s">
        <v>47</v>
      </c>
      <c r="D65" t="s">
        <v>406</v>
      </c>
      <c r="E65" s="3">
        <v>11</v>
      </c>
      <c r="F65" t="s">
        <v>27</v>
      </c>
      <c r="G65" t="str">
        <f t="shared" si="0"/>
        <v>LTSU_DemandChelmsford East LocalSummer 2027</v>
      </c>
      <c r="H65" t="s">
        <v>412</v>
      </c>
      <c r="I65" s="10">
        <v>0.5</v>
      </c>
      <c r="J65" s="5">
        <v>46508</v>
      </c>
      <c r="K65" s="5">
        <v>46660</v>
      </c>
      <c r="L65" t="s">
        <v>409</v>
      </c>
      <c r="M65" s="62"/>
      <c r="N65" s="63">
        <v>0.625</v>
      </c>
      <c r="O65" s="63">
        <v>0.79166666666666663</v>
      </c>
      <c r="P65" s="63" t="str">
        <f t="shared" si="1"/>
        <v>15:00 - 19:00</v>
      </c>
      <c r="Q65" s="36" t="s">
        <v>415</v>
      </c>
      <c r="R65">
        <v>435.99999999999989</v>
      </c>
      <c r="S65" s="36" t="s">
        <v>415</v>
      </c>
      <c r="T65" s="36" t="s">
        <v>415</v>
      </c>
      <c r="U65">
        <v>36</v>
      </c>
      <c r="V65">
        <v>51</v>
      </c>
      <c r="W65" s="5" t="str">
        <f t="shared" si="2"/>
        <v>LTSU_DemandChelmsford East Local</v>
      </c>
    </row>
    <row r="66" spans="1:23" hidden="1">
      <c r="A66" t="s">
        <v>405</v>
      </c>
      <c r="B66" t="s">
        <v>25</v>
      </c>
      <c r="C66" t="s">
        <v>47</v>
      </c>
      <c r="D66" t="s">
        <v>406</v>
      </c>
      <c r="E66" s="3">
        <v>11</v>
      </c>
      <c r="F66" t="s">
        <v>407</v>
      </c>
      <c r="G66" t="str">
        <f t="shared" si="0"/>
        <v>LTSU_DemandChelmsford East LocalWinter 2026/27</v>
      </c>
      <c r="H66" t="s">
        <v>408</v>
      </c>
      <c r="I66" s="10">
        <v>1.58</v>
      </c>
      <c r="J66" s="5">
        <v>46327</v>
      </c>
      <c r="K66" s="5">
        <v>46477</v>
      </c>
      <c r="L66" t="s">
        <v>409</v>
      </c>
      <c r="M66" s="62"/>
      <c r="N66" s="63">
        <v>0.625</v>
      </c>
      <c r="O66" s="63">
        <v>0.79166666666666663</v>
      </c>
      <c r="P66" s="63" t="str">
        <f t="shared" si="1"/>
        <v>15:00 - 19:00</v>
      </c>
      <c r="Q66" s="36" t="s">
        <v>415</v>
      </c>
      <c r="R66">
        <v>431.99999999999989</v>
      </c>
      <c r="S66" s="36" t="s">
        <v>415</v>
      </c>
      <c r="T66" s="36" t="s">
        <v>415</v>
      </c>
      <c r="U66">
        <v>36</v>
      </c>
      <c r="V66">
        <v>51</v>
      </c>
      <c r="W66" s="5" t="str">
        <f t="shared" si="2"/>
        <v>LTSU_DemandChelmsford East Local</v>
      </c>
    </row>
    <row r="67" spans="1:23" hidden="1">
      <c r="A67" t="s">
        <v>405</v>
      </c>
      <c r="B67" t="s">
        <v>25</v>
      </c>
      <c r="C67" t="s">
        <v>47</v>
      </c>
      <c r="D67" t="s">
        <v>406</v>
      </c>
      <c r="E67" s="3">
        <v>11</v>
      </c>
      <c r="F67" t="s">
        <v>410</v>
      </c>
      <c r="G67" t="str">
        <f t="shared" ref="G67:G130" si="3">_xlfn.CONCAT(C67,B67,F67)</f>
        <v>LTSU_DemandChelmsford East LocalWinter 2027/28</v>
      </c>
      <c r="H67" t="s">
        <v>408</v>
      </c>
      <c r="I67" s="10">
        <v>2.91</v>
      </c>
      <c r="J67" s="5">
        <v>46692</v>
      </c>
      <c r="K67" s="5">
        <v>46843</v>
      </c>
      <c r="L67" t="s">
        <v>409</v>
      </c>
      <c r="M67" s="62"/>
      <c r="N67" s="63">
        <v>0.625</v>
      </c>
      <c r="O67" s="63">
        <v>0.79166666666666663</v>
      </c>
      <c r="P67" s="63" t="str">
        <f t="shared" ref="P67:P130" si="4">TEXT(N67,"HH:MM") &amp; " - " &amp; TEXT(O67,"HH:MM")</f>
        <v>15:00 - 19:00</v>
      </c>
      <c r="Q67" s="36" t="s">
        <v>415</v>
      </c>
      <c r="R67">
        <v>439.99999999999989</v>
      </c>
      <c r="S67" s="36" t="s">
        <v>415</v>
      </c>
      <c r="T67" s="36" t="s">
        <v>415</v>
      </c>
      <c r="U67">
        <v>36</v>
      </c>
      <c r="V67">
        <v>51</v>
      </c>
      <c r="W67" s="5" t="str">
        <f t="shared" ref="W67:W130" si="5">_xlfn.CONCAT(C67,B67)</f>
        <v>LTSU_DemandChelmsford East Local</v>
      </c>
    </row>
    <row r="68" spans="1:23" hidden="1">
      <c r="A68" t="s">
        <v>405</v>
      </c>
      <c r="B68" t="s">
        <v>58</v>
      </c>
      <c r="C68" t="s">
        <v>47</v>
      </c>
      <c r="D68" t="s">
        <v>406</v>
      </c>
      <c r="E68" s="3">
        <v>11</v>
      </c>
      <c r="F68" t="s">
        <v>407</v>
      </c>
      <c r="G68" t="str">
        <f t="shared" si="3"/>
        <v>LTSU_DemandCoxfordWinter 2026/27</v>
      </c>
      <c r="H68" t="s">
        <v>408</v>
      </c>
      <c r="I68" s="10">
        <v>0.6</v>
      </c>
      <c r="J68" s="5">
        <v>46327</v>
      </c>
      <c r="K68" s="5">
        <v>46477</v>
      </c>
      <c r="L68" t="s">
        <v>409</v>
      </c>
      <c r="M68" s="62"/>
      <c r="N68" s="63">
        <v>0.375</v>
      </c>
      <c r="O68" s="63">
        <v>0.45833333333333331</v>
      </c>
      <c r="P68" s="63" t="str">
        <f t="shared" si="4"/>
        <v>09:00 - 11:00</v>
      </c>
      <c r="Q68" s="36" t="s">
        <v>415</v>
      </c>
      <c r="R68">
        <v>215.99999999999994</v>
      </c>
      <c r="S68" s="36" t="s">
        <v>415</v>
      </c>
      <c r="T68" s="36" t="s">
        <v>415</v>
      </c>
      <c r="U68">
        <v>239</v>
      </c>
      <c r="V68">
        <v>342</v>
      </c>
      <c r="W68" s="5" t="str">
        <f t="shared" si="5"/>
        <v>LTSU_DemandCoxford</v>
      </c>
    </row>
    <row r="69" spans="1:23" hidden="1">
      <c r="A69" t="s">
        <v>405</v>
      </c>
      <c r="B69" t="s">
        <v>58</v>
      </c>
      <c r="C69" t="s">
        <v>47</v>
      </c>
      <c r="D69" t="s">
        <v>406</v>
      </c>
      <c r="E69" s="3">
        <v>11</v>
      </c>
      <c r="F69" t="s">
        <v>410</v>
      </c>
      <c r="G69" t="str">
        <f t="shared" si="3"/>
        <v>LTSU_DemandCoxfordWinter 2027/28</v>
      </c>
      <c r="H69" t="s">
        <v>408</v>
      </c>
      <c r="I69" s="10">
        <v>1.2</v>
      </c>
      <c r="J69" s="5">
        <v>46692</v>
      </c>
      <c r="K69" s="5">
        <v>46843</v>
      </c>
      <c r="L69" t="s">
        <v>409</v>
      </c>
      <c r="M69" s="62"/>
      <c r="N69" s="63">
        <v>0.375</v>
      </c>
      <c r="O69" s="63">
        <v>0.45833333333333331</v>
      </c>
      <c r="P69" s="63" t="str">
        <f t="shared" si="4"/>
        <v>09:00 - 11:00</v>
      </c>
      <c r="Q69" s="36" t="s">
        <v>415</v>
      </c>
      <c r="R69">
        <v>219.99999999999994</v>
      </c>
      <c r="S69" s="36" t="s">
        <v>415</v>
      </c>
      <c r="T69" s="36" t="s">
        <v>415</v>
      </c>
      <c r="U69">
        <v>239</v>
      </c>
      <c r="V69">
        <v>342</v>
      </c>
      <c r="W69" s="5" t="str">
        <f t="shared" si="5"/>
        <v>LTSU_DemandCoxford</v>
      </c>
    </row>
    <row r="70" spans="1:23" hidden="1">
      <c r="A70" t="s">
        <v>405</v>
      </c>
      <c r="B70" t="s">
        <v>62</v>
      </c>
      <c r="C70" t="s">
        <v>47</v>
      </c>
      <c r="D70" t="s">
        <v>406</v>
      </c>
      <c r="E70" s="3">
        <v>11</v>
      </c>
      <c r="F70" t="s">
        <v>407</v>
      </c>
      <c r="G70" t="str">
        <f t="shared" si="3"/>
        <v>LTSU_DemandHalsteadWinter 2026/27</v>
      </c>
      <c r="H70" t="s">
        <v>408</v>
      </c>
      <c r="I70" s="10">
        <v>0.59</v>
      </c>
      <c r="J70" s="5">
        <v>46327</v>
      </c>
      <c r="K70" s="5">
        <v>46477</v>
      </c>
      <c r="L70" t="s">
        <v>409</v>
      </c>
      <c r="M70" s="62"/>
      <c r="N70" s="63">
        <v>0.66666666666666663</v>
      </c>
      <c r="O70" s="63">
        <v>0.79166666666666663</v>
      </c>
      <c r="P70" s="63" t="str">
        <f t="shared" si="4"/>
        <v>16:00 - 19:00</v>
      </c>
      <c r="Q70" s="36" t="s">
        <v>415</v>
      </c>
      <c r="R70">
        <v>324</v>
      </c>
      <c r="S70" s="36" t="s">
        <v>415</v>
      </c>
      <c r="T70" s="36" t="s">
        <v>415</v>
      </c>
      <c r="U70">
        <v>124</v>
      </c>
      <c r="V70">
        <v>177</v>
      </c>
      <c r="W70" s="5" t="str">
        <f t="shared" si="5"/>
        <v>LTSU_DemandHalstead</v>
      </c>
    </row>
    <row r="71" spans="1:23" hidden="1">
      <c r="A71" t="s">
        <v>405</v>
      </c>
      <c r="B71" t="s">
        <v>62</v>
      </c>
      <c r="C71" t="s">
        <v>47</v>
      </c>
      <c r="D71" t="s">
        <v>406</v>
      </c>
      <c r="E71" s="3">
        <v>11</v>
      </c>
      <c r="F71" t="s">
        <v>410</v>
      </c>
      <c r="G71" t="str">
        <f t="shared" si="3"/>
        <v>LTSU_DemandHalsteadWinter 2027/28</v>
      </c>
      <c r="H71" t="s">
        <v>408</v>
      </c>
      <c r="I71" s="10">
        <v>1.9</v>
      </c>
      <c r="J71" s="5">
        <v>46692</v>
      </c>
      <c r="K71" s="5">
        <v>46843</v>
      </c>
      <c r="L71" t="s">
        <v>409</v>
      </c>
      <c r="M71" s="62"/>
      <c r="N71" s="63">
        <v>0.66666666666666663</v>
      </c>
      <c r="O71" s="63">
        <v>0.79166666666666663</v>
      </c>
      <c r="P71" s="63" t="str">
        <f t="shared" si="4"/>
        <v>16:00 - 19:00</v>
      </c>
      <c r="Q71" s="36" t="s">
        <v>415</v>
      </c>
      <c r="R71">
        <v>330</v>
      </c>
      <c r="S71" s="36" t="s">
        <v>415</v>
      </c>
      <c r="T71" s="36" t="s">
        <v>415</v>
      </c>
      <c r="U71">
        <v>124</v>
      </c>
      <c r="V71">
        <v>177</v>
      </c>
      <c r="W71" s="5" t="str">
        <f t="shared" si="5"/>
        <v>LTSU_DemandHalstead</v>
      </c>
    </row>
    <row r="72" spans="1:23" hidden="1">
      <c r="A72" t="s">
        <v>405</v>
      </c>
      <c r="B72" t="s">
        <v>64</v>
      </c>
      <c r="C72" t="s">
        <v>47</v>
      </c>
      <c r="D72" t="s">
        <v>406</v>
      </c>
      <c r="E72" s="3">
        <v>11</v>
      </c>
      <c r="F72" t="s">
        <v>411</v>
      </c>
      <c r="G72" t="str">
        <f t="shared" si="3"/>
        <v>LTSU_DemandHendon WaySummer 2026</v>
      </c>
      <c r="H72" t="s">
        <v>412</v>
      </c>
      <c r="I72" s="10">
        <v>0.47</v>
      </c>
      <c r="J72" s="5">
        <v>46143</v>
      </c>
      <c r="K72" s="5">
        <v>46295</v>
      </c>
      <c r="L72" t="s">
        <v>409</v>
      </c>
      <c r="M72" s="62"/>
      <c r="N72" s="63">
        <v>0.54166666666666663</v>
      </c>
      <c r="O72" s="63">
        <v>0.75</v>
      </c>
      <c r="P72" s="63" t="str">
        <f t="shared" si="4"/>
        <v>13:00 - 18:00</v>
      </c>
      <c r="Q72" s="36" t="s">
        <v>415</v>
      </c>
      <c r="R72">
        <v>545.00000000000011</v>
      </c>
      <c r="S72" s="36" t="s">
        <v>415</v>
      </c>
      <c r="T72" s="36" t="s">
        <v>415</v>
      </c>
      <c r="U72">
        <v>73</v>
      </c>
      <c r="V72">
        <v>104</v>
      </c>
      <c r="W72" s="5" t="str">
        <f t="shared" si="5"/>
        <v>LTSU_DemandHendon Way</v>
      </c>
    </row>
    <row r="73" spans="1:23" hidden="1">
      <c r="A73" t="s">
        <v>405</v>
      </c>
      <c r="B73" t="s">
        <v>64</v>
      </c>
      <c r="C73" t="s">
        <v>47</v>
      </c>
      <c r="D73" t="s">
        <v>406</v>
      </c>
      <c r="E73" s="3">
        <v>11</v>
      </c>
      <c r="F73" t="s">
        <v>27</v>
      </c>
      <c r="G73" t="str">
        <f t="shared" si="3"/>
        <v>LTSU_DemandHendon WaySummer 2027</v>
      </c>
      <c r="H73" t="s">
        <v>412</v>
      </c>
      <c r="I73" s="10">
        <v>3.16</v>
      </c>
      <c r="J73" s="5">
        <v>46508</v>
      </c>
      <c r="K73" s="5">
        <v>46660</v>
      </c>
      <c r="L73" t="s">
        <v>409</v>
      </c>
      <c r="M73" s="62"/>
      <c r="N73" s="63">
        <v>0.54166666666666663</v>
      </c>
      <c r="O73" s="63">
        <v>0.75</v>
      </c>
      <c r="P73" s="63" t="str">
        <f t="shared" si="4"/>
        <v>13:00 - 18:00</v>
      </c>
      <c r="Q73" s="36" t="s">
        <v>415</v>
      </c>
      <c r="R73">
        <v>545.00000000000011</v>
      </c>
      <c r="S73" s="36" t="s">
        <v>415</v>
      </c>
      <c r="T73" s="36" t="s">
        <v>415</v>
      </c>
      <c r="U73">
        <v>73</v>
      </c>
      <c r="V73">
        <v>104</v>
      </c>
      <c r="W73" s="5" t="str">
        <f t="shared" si="5"/>
        <v>LTSU_DemandHendon Way</v>
      </c>
    </row>
    <row r="74" spans="1:23" hidden="1">
      <c r="A74" t="s">
        <v>405</v>
      </c>
      <c r="B74" t="s">
        <v>68</v>
      </c>
      <c r="C74" t="s">
        <v>47</v>
      </c>
      <c r="D74" t="s">
        <v>406</v>
      </c>
      <c r="E74" s="3">
        <v>11</v>
      </c>
      <c r="F74" t="s">
        <v>407</v>
      </c>
      <c r="G74" t="str">
        <f t="shared" si="3"/>
        <v>LTSU_DemandMarch PrimaryWinter 2026/27</v>
      </c>
      <c r="H74" t="s">
        <v>408</v>
      </c>
      <c r="I74" s="10">
        <v>1.8</v>
      </c>
      <c r="J74" s="5">
        <v>46327</v>
      </c>
      <c r="K74" s="5">
        <v>46477</v>
      </c>
      <c r="L74" t="s">
        <v>409</v>
      </c>
      <c r="M74" s="62"/>
      <c r="N74" s="63">
        <v>0.66666666666666663</v>
      </c>
      <c r="O74" s="63">
        <v>0.79166666666666663</v>
      </c>
      <c r="P74" s="63" t="str">
        <f t="shared" si="4"/>
        <v>16:00 - 19:00</v>
      </c>
      <c r="Q74" s="36" t="s">
        <v>415</v>
      </c>
      <c r="R74">
        <v>324</v>
      </c>
      <c r="S74" s="36" t="s">
        <v>415</v>
      </c>
      <c r="T74" s="36" t="s">
        <v>415</v>
      </c>
      <c r="U74">
        <v>85</v>
      </c>
      <c r="V74">
        <v>122</v>
      </c>
      <c r="W74" s="5" t="str">
        <f t="shared" si="5"/>
        <v>LTSU_DemandMarch Primary</v>
      </c>
    </row>
    <row r="75" spans="1:23" hidden="1">
      <c r="A75" t="s">
        <v>405</v>
      </c>
      <c r="B75" t="s">
        <v>68</v>
      </c>
      <c r="C75" t="s">
        <v>47</v>
      </c>
      <c r="D75" t="s">
        <v>406</v>
      </c>
      <c r="E75" s="3">
        <v>11</v>
      </c>
      <c r="F75" t="s">
        <v>410</v>
      </c>
      <c r="G75" t="str">
        <f t="shared" si="3"/>
        <v>LTSU_DemandMarch PrimaryWinter 2027/28</v>
      </c>
      <c r="H75" t="s">
        <v>408</v>
      </c>
      <c r="I75" s="10">
        <v>2.2000000000000002</v>
      </c>
      <c r="J75" s="5">
        <v>46692</v>
      </c>
      <c r="K75" s="5">
        <v>46843</v>
      </c>
      <c r="L75" t="s">
        <v>409</v>
      </c>
      <c r="M75" s="62"/>
      <c r="N75" s="63">
        <v>0.66666666666666663</v>
      </c>
      <c r="O75" s="63">
        <v>0.79166666666666663</v>
      </c>
      <c r="P75" s="63" t="str">
        <f t="shared" si="4"/>
        <v>16:00 - 19:00</v>
      </c>
      <c r="Q75" s="36" t="s">
        <v>415</v>
      </c>
      <c r="R75">
        <v>330</v>
      </c>
      <c r="S75" s="36" t="s">
        <v>415</v>
      </c>
      <c r="T75" s="36" t="s">
        <v>415</v>
      </c>
      <c r="U75">
        <v>85</v>
      </c>
      <c r="V75">
        <v>122</v>
      </c>
      <c r="W75" s="5" t="str">
        <f t="shared" si="5"/>
        <v>LTSU_DemandMarch Primary</v>
      </c>
    </row>
    <row r="76" spans="1:23" hidden="1">
      <c r="A76" t="s">
        <v>405</v>
      </c>
      <c r="B76" t="s">
        <v>76</v>
      </c>
      <c r="C76" t="s">
        <v>47</v>
      </c>
      <c r="D76" t="s">
        <v>406</v>
      </c>
      <c r="E76" s="3">
        <v>11</v>
      </c>
      <c r="F76" t="s">
        <v>411</v>
      </c>
      <c r="G76" t="str">
        <f t="shared" si="3"/>
        <v>LTSU_DemandSt Anthony StSummer 2026</v>
      </c>
      <c r="H76" t="s">
        <v>412</v>
      </c>
      <c r="I76" s="10">
        <v>0.71</v>
      </c>
      <c r="J76" s="5">
        <v>46143</v>
      </c>
      <c r="K76" s="5">
        <v>46295</v>
      </c>
      <c r="L76" t="s">
        <v>409</v>
      </c>
      <c r="M76" s="62"/>
      <c r="N76" s="63">
        <v>0.45833333333333331</v>
      </c>
      <c r="O76" s="63">
        <v>0.625</v>
      </c>
      <c r="P76" s="63" t="str">
        <f t="shared" si="4"/>
        <v>11:00 - 15:00</v>
      </c>
      <c r="Q76" s="36" t="s">
        <v>415</v>
      </c>
      <c r="R76">
        <v>436</v>
      </c>
      <c r="S76" s="36" t="s">
        <v>415</v>
      </c>
      <c r="T76" s="36" t="s">
        <v>415</v>
      </c>
      <c r="U76">
        <v>42</v>
      </c>
      <c r="V76">
        <v>60</v>
      </c>
      <c r="W76" s="5" t="str">
        <f t="shared" si="5"/>
        <v>LTSU_DemandSt Anthony St</v>
      </c>
    </row>
    <row r="77" spans="1:23" hidden="1">
      <c r="A77" t="s">
        <v>405</v>
      </c>
      <c r="B77" t="s">
        <v>76</v>
      </c>
      <c r="C77" t="s">
        <v>47</v>
      </c>
      <c r="D77" t="s">
        <v>406</v>
      </c>
      <c r="E77" s="3">
        <v>11</v>
      </c>
      <c r="F77" t="s">
        <v>27</v>
      </c>
      <c r="G77" t="str">
        <f t="shared" si="3"/>
        <v>LTSU_DemandSt Anthony StSummer 2027</v>
      </c>
      <c r="H77" t="s">
        <v>412</v>
      </c>
      <c r="I77" s="10">
        <v>2.6</v>
      </c>
      <c r="J77" s="5">
        <v>46508</v>
      </c>
      <c r="K77" s="5">
        <v>46660</v>
      </c>
      <c r="L77" t="s">
        <v>409</v>
      </c>
      <c r="M77" s="62"/>
      <c r="N77" s="63">
        <v>0.45833333333333331</v>
      </c>
      <c r="O77" s="63">
        <v>0.625</v>
      </c>
      <c r="P77" s="63" t="str">
        <f t="shared" si="4"/>
        <v>11:00 - 15:00</v>
      </c>
      <c r="Q77" s="36" t="s">
        <v>415</v>
      </c>
      <c r="R77">
        <v>436</v>
      </c>
      <c r="S77" s="36" t="s">
        <v>415</v>
      </c>
      <c r="T77" s="36" t="s">
        <v>415</v>
      </c>
      <c r="U77">
        <v>42</v>
      </c>
      <c r="V77">
        <v>60</v>
      </c>
      <c r="W77" s="5" t="str">
        <f t="shared" si="5"/>
        <v>LTSU_DemandSt Anthony St</v>
      </c>
    </row>
    <row r="78" spans="1:23" hidden="1">
      <c r="A78" t="s">
        <v>405</v>
      </c>
      <c r="B78" t="s">
        <v>78</v>
      </c>
      <c r="C78" t="s">
        <v>47</v>
      </c>
      <c r="D78" t="s">
        <v>406</v>
      </c>
      <c r="E78" s="3">
        <v>11</v>
      </c>
      <c r="F78" t="s">
        <v>411</v>
      </c>
      <c r="G78" t="str">
        <f t="shared" si="3"/>
        <v>LTSU_DemandStodySummer 2026</v>
      </c>
      <c r="H78" t="s">
        <v>412</v>
      </c>
      <c r="I78" s="10">
        <v>1</v>
      </c>
      <c r="J78" s="5">
        <v>46143</v>
      </c>
      <c r="K78" s="5">
        <v>46295</v>
      </c>
      <c r="L78" t="s">
        <v>409</v>
      </c>
      <c r="M78" s="62"/>
      <c r="N78" s="63">
        <v>0.45833333333333331</v>
      </c>
      <c r="O78" s="63">
        <v>0.58333333333333337</v>
      </c>
      <c r="P78" s="63" t="str">
        <f t="shared" si="4"/>
        <v>11:00 - 14:00</v>
      </c>
      <c r="Q78" s="36" t="s">
        <v>415</v>
      </c>
      <c r="R78">
        <v>327.00000000000017</v>
      </c>
      <c r="S78" s="36" t="s">
        <v>415</v>
      </c>
      <c r="T78" s="36" t="s">
        <v>415</v>
      </c>
      <c r="U78">
        <v>70</v>
      </c>
      <c r="V78">
        <v>100</v>
      </c>
      <c r="W78" s="5" t="str">
        <f t="shared" si="5"/>
        <v>LTSU_DemandStody</v>
      </c>
    </row>
    <row r="79" spans="1:23" hidden="1">
      <c r="A79" t="s">
        <v>405</v>
      </c>
      <c r="B79" t="s">
        <v>78</v>
      </c>
      <c r="C79" t="s">
        <v>47</v>
      </c>
      <c r="D79" t="s">
        <v>406</v>
      </c>
      <c r="E79" s="3">
        <v>11</v>
      </c>
      <c r="F79" t="s">
        <v>27</v>
      </c>
      <c r="G79" t="str">
        <f t="shared" si="3"/>
        <v>LTSU_DemandStodySummer 2027</v>
      </c>
      <c r="H79" t="s">
        <v>412</v>
      </c>
      <c r="I79" s="10">
        <v>2.2000000000000002</v>
      </c>
      <c r="J79" s="5">
        <v>46508</v>
      </c>
      <c r="K79" s="5">
        <v>46660</v>
      </c>
      <c r="L79" t="s">
        <v>409</v>
      </c>
      <c r="M79" s="62"/>
      <c r="N79" s="63">
        <v>0.45833333333333331</v>
      </c>
      <c r="O79" s="63">
        <v>0.58333333333333337</v>
      </c>
      <c r="P79" s="63" t="str">
        <f t="shared" si="4"/>
        <v>11:00 - 14:00</v>
      </c>
      <c r="Q79" s="36" t="s">
        <v>415</v>
      </c>
      <c r="R79">
        <v>327.00000000000017</v>
      </c>
      <c r="S79" s="36" t="s">
        <v>415</v>
      </c>
      <c r="T79" s="36" t="s">
        <v>415</v>
      </c>
      <c r="U79">
        <v>70</v>
      </c>
      <c r="V79">
        <v>100</v>
      </c>
      <c r="W79" s="5" t="str">
        <f t="shared" si="5"/>
        <v>LTSU_DemandStody</v>
      </c>
    </row>
    <row r="80" spans="1:23" hidden="1">
      <c r="A80" t="s">
        <v>405</v>
      </c>
      <c r="B80" t="s">
        <v>78</v>
      </c>
      <c r="C80" t="s">
        <v>47</v>
      </c>
      <c r="D80" t="s">
        <v>406</v>
      </c>
      <c r="E80" s="3">
        <v>11</v>
      </c>
      <c r="F80" t="s">
        <v>407</v>
      </c>
      <c r="G80" t="str">
        <f t="shared" si="3"/>
        <v>LTSU_DemandStodyWinter 2026/27</v>
      </c>
      <c r="H80" t="s">
        <v>408</v>
      </c>
      <c r="I80" s="10">
        <v>2.7</v>
      </c>
      <c r="J80" s="5">
        <v>46327</v>
      </c>
      <c r="K80" s="5">
        <v>46477</v>
      </c>
      <c r="L80" t="s">
        <v>409</v>
      </c>
      <c r="M80" s="62"/>
      <c r="N80" s="63">
        <v>0.625</v>
      </c>
      <c r="O80" s="63">
        <v>0.75</v>
      </c>
      <c r="P80" s="63" t="str">
        <f t="shared" si="4"/>
        <v>15:00 - 18:00</v>
      </c>
      <c r="Q80" s="36" t="s">
        <v>415</v>
      </c>
      <c r="R80">
        <v>324</v>
      </c>
      <c r="S80" s="36" t="s">
        <v>415</v>
      </c>
      <c r="T80" s="36" t="s">
        <v>415</v>
      </c>
      <c r="U80">
        <v>70</v>
      </c>
      <c r="V80">
        <v>100</v>
      </c>
      <c r="W80" s="5" t="str">
        <f t="shared" si="5"/>
        <v>LTSU_DemandStody</v>
      </c>
    </row>
    <row r="81" spans="1:23" hidden="1">
      <c r="A81" t="s">
        <v>405</v>
      </c>
      <c r="B81" t="s">
        <v>78</v>
      </c>
      <c r="C81" t="s">
        <v>47</v>
      </c>
      <c r="D81" t="s">
        <v>406</v>
      </c>
      <c r="E81" s="3">
        <v>11</v>
      </c>
      <c r="F81" t="s">
        <v>410</v>
      </c>
      <c r="G81" t="str">
        <f t="shared" si="3"/>
        <v>LTSU_DemandStodyWinter 2027/28</v>
      </c>
      <c r="H81" t="s">
        <v>408</v>
      </c>
      <c r="I81" s="10">
        <v>4.2</v>
      </c>
      <c r="J81" s="5">
        <v>46692</v>
      </c>
      <c r="K81" s="5">
        <v>46843</v>
      </c>
      <c r="L81" t="s">
        <v>409</v>
      </c>
      <c r="M81" s="62"/>
      <c r="N81" s="63">
        <v>0.625</v>
      </c>
      <c r="O81" s="63">
        <v>0.75</v>
      </c>
      <c r="P81" s="63" t="str">
        <f t="shared" si="4"/>
        <v>15:00 - 18:00</v>
      </c>
      <c r="Q81" s="36" t="s">
        <v>415</v>
      </c>
      <c r="R81">
        <v>330</v>
      </c>
      <c r="S81" s="36" t="s">
        <v>415</v>
      </c>
      <c r="T81" s="36" t="s">
        <v>415</v>
      </c>
      <c r="U81">
        <v>70</v>
      </c>
      <c r="V81">
        <v>100</v>
      </c>
      <c r="W81" s="5" t="str">
        <f t="shared" si="5"/>
        <v>LTSU_DemandStody</v>
      </c>
    </row>
    <row r="82" spans="1:23" hidden="1">
      <c r="A82" t="s">
        <v>405</v>
      </c>
      <c r="B82" t="s">
        <v>82</v>
      </c>
      <c r="C82" t="s">
        <v>47</v>
      </c>
      <c r="D82" t="s">
        <v>406</v>
      </c>
      <c r="E82" s="3">
        <v>11</v>
      </c>
      <c r="F82" t="s">
        <v>407</v>
      </c>
      <c r="G82" t="str">
        <f t="shared" si="3"/>
        <v>LTSU_DemandWest HorndonWinter 2026/27</v>
      </c>
      <c r="H82" t="s">
        <v>408</v>
      </c>
      <c r="I82" s="10">
        <v>0.16</v>
      </c>
      <c r="J82" s="5">
        <v>46327</v>
      </c>
      <c r="K82" s="5">
        <v>46477</v>
      </c>
      <c r="L82" t="s">
        <v>409</v>
      </c>
      <c r="M82" s="62"/>
      <c r="N82" s="63">
        <v>0.33333333333333331</v>
      </c>
      <c r="O82" s="63">
        <v>0.45833333333333331</v>
      </c>
      <c r="P82" s="63" t="str">
        <f t="shared" si="4"/>
        <v>08:00 - 11:00</v>
      </c>
      <c r="Q82" s="36" t="s">
        <v>415</v>
      </c>
      <c r="R82">
        <v>324</v>
      </c>
      <c r="S82" s="36" t="s">
        <v>415</v>
      </c>
      <c r="T82" s="36" t="s">
        <v>415</v>
      </c>
      <c r="U82">
        <v>324</v>
      </c>
      <c r="V82">
        <v>463</v>
      </c>
      <c r="W82" s="5" t="str">
        <f t="shared" si="5"/>
        <v>LTSU_DemandWest Horndon</v>
      </c>
    </row>
    <row r="83" spans="1:23" hidden="1">
      <c r="A83" t="s">
        <v>405</v>
      </c>
      <c r="B83" t="s">
        <v>82</v>
      </c>
      <c r="C83" t="s">
        <v>47</v>
      </c>
      <c r="D83" t="s">
        <v>406</v>
      </c>
      <c r="E83" s="3">
        <v>11</v>
      </c>
      <c r="F83" t="s">
        <v>410</v>
      </c>
      <c r="G83" t="str">
        <f t="shared" si="3"/>
        <v>LTSU_DemandWest HorndonWinter 2027/28</v>
      </c>
      <c r="H83" t="s">
        <v>408</v>
      </c>
      <c r="I83" s="10">
        <v>0.66</v>
      </c>
      <c r="J83" s="5">
        <v>46692</v>
      </c>
      <c r="K83" s="5">
        <v>46843</v>
      </c>
      <c r="L83" t="s">
        <v>409</v>
      </c>
      <c r="M83" s="62"/>
      <c r="N83" s="63">
        <v>0.33333333333333331</v>
      </c>
      <c r="O83" s="63">
        <v>0.45833333333333331</v>
      </c>
      <c r="P83" s="63" t="str">
        <f t="shared" si="4"/>
        <v>08:00 - 11:00</v>
      </c>
      <c r="Q83" s="36" t="s">
        <v>415</v>
      </c>
      <c r="R83">
        <v>330</v>
      </c>
      <c r="S83" s="36" t="s">
        <v>415</v>
      </c>
      <c r="T83" s="36" t="s">
        <v>415</v>
      </c>
      <c r="U83">
        <v>324</v>
      </c>
      <c r="V83">
        <v>463</v>
      </c>
      <c r="W83" s="5" t="str">
        <f t="shared" si="5"/>
        <v>LTSU_DemandWest Horndon</v>
      </c>
    </row>
    <row r="84" spans="1:23" hidden="1">
      <c r="A84" t="s">
        <v>405</v>
      </c>
      <c r="B84" t="s">
        <v>51</v>
      </c>
      <c r="C84" t="s">
        <v>47</v>
      </c>
      <c r="D84" t="s">
        <v>413</v>
      </c>
      <c r="E84" s="3">
        <v>11</v>
      </c>
      <c r="F84" t="s">
        <v>407</v>
      </c>
      <c r="G84" t="str">
        <f t="shared" si="3"/>
        <v>LTSU_DemandBowWinter 2026/27</v>
      </c>
      <c r="H84" t="s">
        <v>408</v>
      </c>
      <c r="I84" s="10">
        <v>0.31</v>
      </c>
      <c r="J84" s="5">
        <v>46327</v>
      </c>
      <c r="K84" s="5">
        <v>46477</v>
      </c>
      <c r="L84" t="s">
        <v>409</v>
      </c>
      <c r="M84" s="62"/>
      <c r="N84" s="63">
        <v>0.70833333333333337</v>
      </c>
      <c r="O84" s="63">
        <v>0.79166666666666663</v>
      </c>
      <c r="P84" s="63" t="str">
        <f t="shared" si="4"/>
        <v>17:00 - 19:00</v>
      </c>
      <c r="Q84" s="36" t="s">
        <v>415</v>
      </c>
      <c r="R84">
        <v>215.9999999999998</v>
      </c>
      <c r="S84" s="36" t="s">
        <v>415</v>
      </c>
      <c r="T84" s="36" t="s">
        <v>415</v>
      </c>
      <c r="U84">
        <v>34</v>
      </c>
      <c r="V84">
        <v>49</v>
      </c>
      <c r="W84" s="5" t="str">
        <f t="shared" si="5"/>
        <v>LTSU_DemandBow</v>
      </c>
    </row>
    <row r="85" spans="1:23" hidden="1">
      <c r="A85" t="s">
        <v>405</v>
      </c>
      <c r="B85" t="s">
        <v>51</v>
      </c>
      <c r="C85" t="s">
        <v>47</v>
      </c>
      <c r="D85" t="s">
        <v>413</v>
      </c>
      <c r="E85" s="3">
        <v>11</v>
      </c>
      <c r="F85" t="s">
        <v>410</v>
      </c>
      <c r="G85" t="str">
        <f t="shared" si="3"/>
        <v>LTSU_DemandBowWinter 2027/28</v>
      </c>
      <c r="H85" t="s">
        <v>408</v>
      </c>
      <c r="I85" s="10">
        <v>0.92</v>
      </c>
      <c r="J85" s="5">
        <v>46692</v>
      </c>
      <c r="K85" s="5">
        <v>46843</v>
      </c>
      <c r="L85" t="s">
        <v>409</v>
      </c>
      <c r="M85" s="62"/>
      <c r="N85" s="63">
        <v>0.70833333333333337</v>
      </c>
      <c r="O85" s="63">
        <v>0.79166666666666663</v>
      </c>
      <c r="P85" s="63" t="str">
        <f t="shared" si="4"/>
        <v>17:00 - 19:00</v>
      </c>
      <c r="Q85" s="36" t="s">
        <v>415</v>
      </c>
      <c r="R85">
        <v>219.9999999999998</v>
      </c>
      <c r="S85" s="36" t="s">
        <v>415</v>
      </c>
      <c r="T85" s="36" t="s">
        <v>415</v>
      </c>
      <c r="U85">
        <v>34</v>
      </c>
      <c r="V85">
        <v>49</v>
      </c>
      <c r="W85" s="5" t="str">
        <f t="shared" si="5"/>
        <v>LTSU_DemandBow</v>
      </c>
    </row>
    <row r="86" spans="1:23" hidden="1">
      <c r="A86" t="s">
        <v>405</v>
      </c>
      <c r="B86" t="s">
        <v>60</v>
      </c>
      <c r="C86" t="s">
        <v>47</v>
      </c>
      <c r="D86" t="s">
        <v>413</v>
      </c>
      <c r="E86" s="3">
        <v>11</v>
      </c>
      <c r="F86" t="s">
        <v>27</v>
      </c>
      <c r="G86" t="str">
        <f t="shared" si="3"/>
        <v>LTSU_DemandGlaucus StreetSummer 2027</v>
      </c>
      <c r="H86" t="s">
        <v>412</v>
      </c>
      <c r="I86" s="10">
        <v>2.1</v>
      </c>
      <c r="J86" s="5">
        <v>46508</v>
      </c>
      <c r="K86" s="5">
        <v>46660</v>
      </c>
      <c r="L86" t="s">
        <v>409</v>
      </c>
      <c r="M86" s="62"/>
      <c r="N86" s="63">
        <v>0.79166666666666663</v>
      </c>
      <c r="O86" s="63">
        <v>0.875</v>
      </c>
      <c r="P86" s="63" t="str">
        <f t="shared" si="4"/>
        <v>19:00 - 21:00</v>
      </c>
      <c r="Q86" s="36" t="s">
        <v>415</v>
      </c>
      <c r="R86">
        <v>218.00000000000009</v>
      </c>
      <c r="S86" s="36" t="s">
        <v>415</v>
      </c>
      <c r="T86" s="36" t="s">
        <v>415</v>
      </c>
      <c r="U86">
        <v>221</v>
      </c>
      <c r="V86">
        <v>315</v>
      </c>
      <c r="W86" s="5" t="str">
        <f t="shared" si="5"/>
        <v>LTSU_DemandGlaucus Street</v>
      </c>
    </row>
    <row r="87" spans="1:23" hidden="1">
      <c r="A87" t="s">
        <v>405</v>
      </c>
      <c r="B87" t="s">
        <v>60</v>
      </c>
      <c r="C87" t="s">
        <v>47</v>
      </c>
      <c r="D87" t="s">
        <v>413</v>
      </c>
      <c r="E87" s="3">
        <v>11</v>
      </c>
      <c r="F87" t="s">
        <v>407</v>
      </c>
      <c r="G87" t="str">
        <f t="shared" si="3"/>
        <v>LTSU_DemandGlaucus StreetWinter 2026/27</v>
      </c>
      <c r="H87" t="s">
        <v>408</v>
      </c>
      <c r="I87" s="10">
        <v>0.8</v>
      </c>
      <c r="J87" s="5">
        <v>46327</v>
      </c>
      <c r="K87" s="5">
        <v>46477</v>
      </c>
      <c r="L87" t="s">
        <v>409</v>
      </c>
      <c r="M87" s="62"/>
      <c r="N87" s="63">
        <v>0.75</v>
      </c>
      <c r="O87" s="63">
        <v>0.83333333333333337</v>
      </c>
      <c r="P87" s="63" t="str">
        <f t="shared" si="4"/>
        <v>18:00 - 20:00</v>
      </c>
      <c r="Q87" s="36" t="s">
        <v>415</v>
      </c>
      <c r="R87">
        <v>216.00000000000009</v>
      </c>
      <c r="S87" s="36" t="s">
        <v>415</v>
      </c>
      <c r="T87" s="36" t="s">
        <v>415</v>
      </c>
      <c r="U87">
        <v>221</v>
      </c>
      <c r="V87">
        <v>315</v>
      </c>
      <c r="W87" s="5" t="str">
        <f t="shared" si="5"/>
        <v>LTSU_DemandGlaucus Street</v>
      </c>
    </row>
    <row r="88" spans="1:23" hidden="1">
      <c r="A88" t="s">
        <v>405</v>
      </c>
      <c r="B88" t="s">
        <v>60</v>
      </c>
      <c r="C88" t="s">
        <v>47</v>
      </c>
      <c r="D88" t="s">
        <v>413</v>
      </c>
      <c r="E88" s="3">
        <v>11</v>
      </c>
      <c r="F88" t="s">
        <v>410</v>
      </c>
      <c r="G88" t="str">
        <f t="shared" si="3"/>
        <v>LTSU_DemandGlaucus StreetWinter 2027/28</v>
      </c>
      <c r="H88" t="s">
        <v>408</v>
      </c>
      <c r="I88" s="10">
        <v>3.8</v>
      </c>
      <c r="J88" s="5">
        <v>46692</v>
      </c>
      <c r="K88" s="5">
        <v>46843</v>
      </c>
      <c r="L88" t="s">
        <v>409</v>
      </c>
      <c r="M88" s="62"/>
      <c r="N88" s="63">
        <v>0.75</v>
      </c>
      <c r="O88" s="63">
        <v>0.83333333333333337</v>
      </c>
      <c r="P88" s="63" t="str">
        <f t="shared" si="4"/>
        <v>18:00 - 20:00</v>
      </c>
      <c r="Q88" s="36" t="s">
        <v>415</v>
      </c>
      <c r="R88">
        <v>220.00000000000009</v>
      </c>
      <c r="S88" s="36" t="s">
        <v>415</v>
      </c>
      <c r="T88" s="36" t="s">
        <v>415</v>
      </c>
      <c r="U88">
        <v>221</v>
      </c>
      <c r="V88">
        <v>315</v>
      </c>
      <c r="W88" s="5" t="str">
        <f t="shared" si="5"/>
        <v>LTSU_DemandGlaucus Street</v>
      </c>
    </row>
    <row r="89" spans="1:23" hidden="1">
      <c r="A89" t="s">
        <v>405</v>
      </c>
      <c r="B89" t="s">
        <v>66</v>
      </c>
      <c r="C89" t="s">
        <v>47</v>
      </c>
      <c r="D89" t="s">
        <v>413</v>
      </c>
      <c r="E89" s="3">
        <v>11</v>
      </c>
      <c r="F89" t="s">
        <v>410</v>
      </c>
      <c r="G89" t="str">
        <f t="shared" si="3"/>
        <v>LTSU_DemandLithos RoadWinter 2027/28</v>
      </c>
      <c r="H89" t="s">
        <v>408</v>
      </c>
      <c r="I89" s="10">
        <v>0.8</v>
      </c>
      <c r="J89" s="5">
        <v>46692</v>
      </c>
      <c r="K89" s="5">
        <v>46843</v>
      </c>
      <c r="L89" t="s">
        <v>409</v>
      </c>
      <c r="M89" s="62"/>
      <c r="N89" s="63">
        <v>0.70833333333333337</v>
      </c>
      <c r="O89" s="63">
        <v>0.79166666666666663</v>
      </c>
      <c r="P89" s="63" t="str">
        <f t="shared" si="4"/>
        <v>17:00 - 19:00</v>
      </c>
      <c r="Q89" s="36" t="s">
        <v>415</v>
      </c>
      <c r="R89">
        <v>219.9999999999998</v>
      </c>
      <c r="S89" s="36" t="s">
        <v>415</v>
      </c>
      <c r="T89" s="36" t="s">
        <v>415</v>
      </c>
      <c r="U89">
        <v>240</v>
      </c>
      <c r="V89">
        <v>343</v>
      </c>
      <c r="W89" s="5" t="str">
        <f t="shared" si="5"/>
        <v>LTSU_DemandLithos Road</v>
      </c>
    </row>
    <row r="90" spans="1:23" hidden="1">
      <c r="A90" t="s">
        <v>405</v>
      </c>
      <c r="B90" t="s">
        <v>70</v>
      </c>
      <c r="C90" t="s">
        <v>47</v>
      </c>
      <c r="D90" t="s">
        <v>413</v>
      </c>
      <c r="E90" s="3">
        <v>11</v>
      </c>
      <c r="F90" t="s">
        <v>407</v>
      </c>
      <c r="G90" t="str">
        <f t="shared" si="3"/>
        <v>LTSU_DemandMertonWinter 2026/27</v>
      </c>
      <c r="H90" t="s">
        <v>408</v>
      </c>
      <c r="I90" s="10">
        <v>2.2000000000000002</v>
      </c>
      <c r="J90" s="5">
        <v>46327</v>
      </c>
      <c r="K90" s="5">
        <v>46477</v>
      </c>
      <c r="L90" t="s">
        <v>409</v>
      </c>
      <c r="M90" s="62"/>
      <c r="N90" s="63">
        <v>0.70833333333333337</v>
      </c>
      <c r="O90" s="63">
        <v>0.79166666666666663</v>
      </c>
      <c r="P90" s="63" t="str">
        <f t="shared" si="4"/>
        <v>17:00 - 19:00</v>
      </c>
      <c r="Q90" s="36" t="s">
        <v>415</v>
      </c>
      <c r="R90">
        <v>215.9999999999998</v>
      </c>
      <c r="S90" s="36" t="s">
        <v>415</v>
      </c>
      <c r="T90" s="36" t="s">
        <v>415</v>
      </c>
      <c r="U90">
        <v>102</v>
      </c>
      <c r="V90">
        <v>145</v>
      </c>
      <c r="W90" s="5" t="str">
        <f t="shared" si="5"/>
        <v>LTSU_DemandMerton</v>
      </c>
    </row>
    <row r="91" spans="1:23" hidden="1">
      <c r="A91" t="s">
        <v>405</v>
      </c>
      <c r="B91" t="s">
        <v>70</v>
      </c>
      <c r="C91" t="s">
        <v>47</v>
      </c>
      <c r="D91" t="s">
        <v>413</v>
      </c>
      <c r="E91" s="3">
        <v>11</v>
      </c>
      <c r="F91" t="s">
        <v>410</v>
      </c>
      <c r="G91" t="str">
        <f t="shared" si="3"/>
        <v>LTSU_DemandMertonWinter 2027/28</v>
      </c>
      <c r="H91" t="s">
        <v>408</v>
      </c>
      <c r="I91" s="10">
        <v>3.4</v>
      </c>
      <c r="J91" s="5">
        <v>46692</v>
      </c>
      <c r="K91" s="5">
        <v>46843</v>
      </c>
      <c r="L91" t="s">
        <v>409</v>
      </c>
      <c r="M91" s="62"/>
      <c r="N91" s="63">
        <v>0.70833333333333337</v>
      </c>
      <c r="O91" s="63">
        <v>0.79166666666666663</v>
      </c>
      <c r="P91" s="63" t="str">
        <f t="shared" si="4"/>
        <v>17:00 - 19:00</v>
      </c>
      <c r="Q91" s="36" t="s">
        <v>415</v>
      </c>
      <c r="R91">
        <v>219.9999999999998</v>
      </c>
      <c r="S91" s="36" t="s">
        <v>415</v>
      </c>
      <c r="T91" s="36" t="s">
        <v>415</v>
      </c>
      <c r="U91">
        <v>102</v>
      </c>
      <c r="V91">
        <v>145</v>
      </c>
      <c r="W91" s="5" t="str">
        <f t="shared" si="5"/>
        <v>LTSU_DemandMerton</v>
      </c>
    </row>
    <row r="92" spans="1:23" hidden="1">
      <c r="A92" t="s">
        <v>405</v>
      </c>
      <c r="B92" t="s">
        <v>74</v>
      </c>
      <c r="C92" t="s">
        <v>47</v>
      </c>
      <c r="D92" t="s">
        <v>413</v>
      </c>
      <c r="E92" s="3">
        <v>11</v>
      </c>
      <c r="F92" t="s">
        <v>411</v>
      </c>
      <c r="G92" t="str">
        <f t="shared" si="3"/>
        <v>LTSU_DemandSewell RoadSummer 2026</v>
      </c>
      <c r="H92" t="s">
        <v>412</v>
      </c>
      <c r="I92" s="10">
        <v>2.4</v>
      </c>
      <c r="J92" s="5">
        <v>46143</v>
      </c>
      <c r="K92" s="5">
        <v>46295</v>
      </c>
      <c r="L92" t="s">
        <v>409</v>
      </c>
      <c r="M92" s="62"/>
      <c r="N92" s="63">
        <v>0.70833333333333337</v>
      </c>
      <c r="O92" s="63">
        <v>0.79166666666666663</v>
      </c>
      <c r="P92" s="63" t="str">
        <f t="shared" si="4"/>
        <v>17:00 - 19:00</v>
      </c>
      <c r="Q92" s="36" t="s">
        <v>415</v>
      </c>
      <c r="R92">
        <v>217.9999999999998</v>
      </c>
      <c r="S92" s="36" t="s">
        <v>415</v>
      </c>
      <c r="T92" s="36" t="s">
        <v>415</v>
      </c>
      <c r="U92">
        <v>145</v>
      </c>
      <c r="V92">
        <v>207</v>
      </c>
      <c r="W92" s="5" t="str">
        <f t="shared" si="5"/>
        <v>LTSU_DemandSewell Road</v>
      </c>
    </row>
    <row r="93" spans="1:23" hidden="1">
      <c r="A93" t="s">
        <v>405</v>
      </c>
      <c r="B93" t="s">
        <v>74</v>
      </c>
      <c r="C93" t="s">
        <v>47</v>
      </c>
      <c r="D93" t="s">
        <v>413</v>
      </c>
      <c r="E93" s="3">
        <v>11</v>
      </c>
      <c r="F93" t="s">
        <v>27</v>
      </c>
      <c r="G93" t="str">
        <f t="shared" si="3"/>
        <v>LTSU_DemandSewell RoadSummer 2027</v>
      </c>
      <c r="H93" t="s">
        <v>412</v>
      </c>
      <c r="I93" s="10">
        <v>5.0999999999999996</v>
      </c>
      <c r="J93" s="5">
        <v>46508</v>
      </c>
      <c r="K93" s="5">
        <v>46660</v>
      </c>
      <c r="L93" t="s">
        <v>409</v>
      </c>
      <c r="M93" s="62"/>
      <c r="N93" s="63">
        <v>0.70833333333333337</v>
      </c>
      <c r="O93" s="63">
        <v>0.79166666666666663</v>
      </c>
      <c r="P93" s="63" t="str">
        <f t="shared" si="4"/>
        <v>17:00 - 19:00</v>
      </c>
      <c r="Q93" s="36" t="s">
        <v>415</v>
      </c>
      <c r="R93">
        <v>217.9999999999998</v>
      </c>
      <c r="S93" s="36" t="s">
        <v>415</v>
      </c>
      <c r="T93" s="36" t="s">
        <v>415</v>
      </c>
      <c r="U93">
        <v>145</v>
      </c>
      <c r="V93">
        <v>207</v>
      </c>
      <c r="W93" s="5" t="str">
        <f t="shared" si="5"/>
        <v>LTSU_DemandSewell Road</v>
      </c>
    </row>
    <row r="94" spans="1:23" hidden="1">
      <c r="A94" t="s">
        <v>405</v>
      </c>
      <c r="B94" t="s">
        <v>74</v>
      </c>
      <c r="C94" t="s">
        <v>47</v>
      </c>
      <c r="D94" t="s">
        <v>413</v>
      </c>
      <c r="E94" s="3">
        <v>11</v>
      </c>
      <c r="F94" t="s">
        <v>407</v>
      </c>
      <c r="G94" t="str">
        <f t="shared" si="3"/>
        <v>LTSU_DemandSewell RoadWinter 2026/27</v>
      </c>
      <c r="H94" t="s">
        <v>408</v>
      </c>
      <c r="I94" s="10">
        <v>3</v>
      </c>
      <c r="J94" s="5">
        <v>46327</v>
      </c>
      <c r="K94" s="5">
        <v>46477</v>
      </c>
      <c r="L94" t="s">
        <v>409</v>
      </c>
      <c r="M94" s="62"/>
      <c r="N94" s="63">
        <v>0.70833333333333337</v>
      </c>
      <c r="O94" s="63">
        <v>0.79166666666666663</v>
      </c>
      <c r="P94" s="63" t="str">
        <f t="shared" si="4"/>
        <v>17:00 - 19:00</v>
      </c>
      <c r="Q94" s="36" t="s">
        <v>415</v>
      </c>
      <c r="R94">
        <v>215.9999999999998</v>
      </c>
      <c r="S94" s="36" t="s">
        <v>415</v>
      </c>
      <c r="T94" s="36" t="s">
        <v>415</v>
      </c>
      <c r="U94">
        <v>145</v>
      </c>
      <c r="V94">
        <v>207</v>
      </c>
      <c r="W94" s="5" t="str">
        <f t="shared" si="5"/>
        <v>LTSU_DemandSewell Road</v>
      </c>
    </row>
    <row r="95" spans="1:23" hidden="1">
      <c r="A95" t="s">
        <v>405</v>
      </c>
      <c r="B95" t="s">
        <v>74</v>
      </c>
      <c r="C95" t="s">
        <v>47</v>
      </c>
      <c r="D95" t="s">
        <v>413</v>
      </c>
      <c r="E95" s="3">
        <v>11</v>
      </c>
      <c r="F95" t="s">
        <v>410</v>
      </c>
      <c r="G95" t="str">
        <f t="shared" si="3"/>
        <v>LTSU_DemandSewell RoadWinter 2027/28</v>
      </c>
      <c r="H95" t="s">
        <v>408</v>
      </c>
      <c r="I95" s="10">
        <v>5.6</v>
      </c>
      <c r="J95" s="5">
        <v>46692</v>
      </c>
      <c r="K95" s="5">
        <v>46843</v>
      </c>
      <c r="L95" t="s">
        <v>409</v>
      </c>
      <c r="M95" s="62"/>
      <c r="N95" s="63">
        <v>0.70833333333333337</v>
      </c>
      <c r="O95" s="63">
        <v>0.79166666666666663</v>
      </c>
      <c r="P95" s="63" t="str">
        <f t="shared" si="4"/>
        <v>17:00 - 19:00</v>
      </c>
      <c r="Q95" s="36" t="s">
        <v>415</v>
      </c>
      <c r="R95">
        <v>219.9999999999998</v>
      </c>
      <c r="S95" s="36" t="s">
        <v>415</v>
      </c>
      <c r="T95" s="36" t="s">
        <v>415</v>
      </c>
      <c r="U95">
        <v>145</v>
      </c>
      <c r="V95">
        <v>207</v>
      </c>
      <c r="W95" s="5" t="str">
        <f t="shared" si="5"/>
        <v>LTSU_DemandSewell Road</v>
      </c>
    </row>
    <row r="96" spans="1:23" hidden="1">
      <c r="A96" t="s">
        <v>405</v>
      </c>
      <c r="B96" t="s">
        <v>84</v>
      </c>
      <c r="C96" t="s">
        <v>47</v>
      </c>
      <c r="D96" t="s">
        <v>413</v>
      </c>
      <c r="E96" s="3">
        <v>132</v>
      </c>
      <c r="F96" t="s">
        <v>411</v>
      </c>
      <c r="G96" t="str">
        <f t="shared" si="3"/>
        <v>LTSU_DemandWillesden GridSummer 2026</v>
      </c>
      <c r="H96" t="s">
        <v>412</v>
      </c>
      <c r="I96" s="10">
        <v>21.96</v>
      </c>
      <c r="J96" s="5">
        <v>46143</v>
      </c>
      <c r="K96" s="5">
        <v>46295</v>
      </c>
      <c r="L96" t="s">
        <v>409</v>
      </c>
      <c r="M96" s="62"/>
      <c r="N96" s="63">
        <v>0.54166666666666663</v>
      </c>
      <c r="O96" s="63">
        <v>0.66666666666666663</v>
      </c>
      <c r="P96" s="63" t="str">
        <f t="shared" si="4"/>
        <v>13:00 - 16:00</v>
      </c>
      <c r="Q96" s="36" t="s">
        <v>415</v>
      </c>
      <c r="R96">
        <v>327</v>
      </c>
      <c r="S96" s="36" t="s">
        <v>415</v>
      </c>
      <c r="T96" s="36" t="s">
        <v>415</v>
      </c>
      <c r="U96">
        <v>47</v>
      </c>
      <c r="V96">
        <v>67</v>
      </c>
      <c r="W96" s="5" t="str">
        <f t="shared" si="5"/>
        <v>LTSU_DemandWillesden Grid</v>
      </c>
    </row>
    <row r="97" spans="1:23" hidden="1">
      <c r="A97" t="s">
        <v>405</v>
      </c>
      <c r="B97" t="s">
        <v>84</v>
      </c>
      <c r="C97" t="s">
        <v>47</v>
      </c>
      <c r="D97" t="s">
        <v>413</v>
      </c>
      <c r="E97" s="3">
        <v>132</v>
      </c>
      <c r="F97" t="s">
        <v>27</v>
      </c>
      <c r="G97" t="str">
        <f t="shared" si="3"/>
        <v>LTSU_DemandWillesden GridSummer 2027</v>
      </c>
      <c r="H97" t="s">
        <v>412</v>
      </c>
      <c r="I97" s="10">
        <v>24.63</v>
      </c>
      <c r="J97" s="5">
        <v>46508</v>
      </c>
      <c r="K97" s="5">
        <v>46660</v>
      </c>
      <c r="L97" t="s">
        <v>409</v>
      </c>
      <c r="M97" s="62"/>
      <c r="N97" s="63">
        <v>0.54166666666666663</v>
      </c>
      <c r="O97" s="63">
        <v>0.66666666666666663</v>
      </c>
      <c r="P97" s="63" t="str">
        <f t="shared" si="4"/>
        <v>13:00 - 16:00</v>
      </c>
      <c r="Q97" s="36" t="s">
        <v>415</v>
      </c>
      <c r="R97">
        <v>327</v>
      </c>
      <c r="S97" s="36" t="s">
        <v>415</v>
      </c>
      <c r="T97" s="36" t="s">
        <v>415</v>
      </c>
      <c r="U97">
        <v>47</v>
      </c>
      <c r="V97">
        <v>67</v>
      </c>
      <c r="W97" s="5" t="str">
        <f t="shared" si="5"/>
        <v>LTSU_DemandWillesden Grid</v>
      </c>
    </row>
    <row r="98" spans="1:23" hidden="1">
      <c r="A98" t="s">
        <v>405</v>
      </c>
      <c r="B98" t="s">
        <v>84</v>
      </c>
      <c r="C98" t="s">
        <v>47</v>
      </c>
      <c r="D98" t="s">
        <v>413</v>
      </c>
      <c r="E98" s="3">
        <v>132</v>
      </c>
      <c r="F98" t="s">
        <v>407</v>
      </c>
      <c r="G98" t="str">
        <f t="shared" si="3"/>
        <v>LTSU_DemandWillesden GridWinter 2026/27</v>
      </c>
      <c r="H98" t="s">
        <v>408</v>
      </c>
      <c r="I98" s="10">
        <v>24.55</v>
      </c>
      <c r="J98" s="5">
        <v>46327</v>
      </c>
      <c r="K98" s="5">
        <v>46477</v>
      </c>
      <c r="L98" t="s">
        <v>409</v>
      </c>
      <c r="M98" s="62"/>
      <c r="N98" s="63">
        <v>0.66666666666666663</v>
      </c>
      <c r="O98" s="63">
        <v>0.79166666666666663</v>
      </c>
      <c r="P98" s="63" t="str">
        <f t="shared" si="4"/>
        <v>16:00 - 19:00</v>
      </c>
      <c r="Q98" s="36" t="s">
        <v>415</v>
      </c>
      <c r="R98">
        <v>324</v>
      </c>
      <c r="S98" s="36" t="s">
        <v>415</v>
      </c>
      <c r="T98" s="36" t="s">
        <v>415</v>
      </c>
      <c r="U98">
        <v>47</v>
      </c>
      <c r="V98">
        <v>67</v>
      </c>
      <c r="W98" s="5" t="str">
        <f t="shared" si="5"/>
        <v>LTSU_DemandWillesden Grid</v>
      </c>
    </row>
    <row r="99" spans="1:23" hidden="1">
      <c r="A99" t="s">
        <v>405</v>
      </c>
      <c r="B99" t="s">
        <v>84</v>
      </c>
      <c r="C99" t="s">
        <v>47</v>
      </c>
      <c r="D99" t="s">
        <v>413</v>
      </c>
      <c r="E99" s="3">
        <v>132</v>
      </c>
      <c r="F99" t="s">
        <v>410</v>
      </c>
      <c r="G99" t="str">
        <f t="shared" si="3"/>
        <v>LTSU_DemandWillesden GridWinter 2027/28</v>
      </c>
      <c r="H99" t="s">
        <v>408</v>
      </c>
      <c r="I99" s="10">
        <v>24.58</v>
      </c>
      <c r="J99" s="5">
        <v>46692</v>
      </c>
      <c r="K99" s="5">
        <v>46843</v>
      </c>
      <c r="L99" t="s">
        <v>409</v>
      </c>
      <c r="M99" s="62"/>
      <c r="N99" s="63">
        <v>0.66666666666666663</v>
      </c>
      <c r="O99" s="63">
        <v>0.79166666666666663</v>
      </c>
      <c r="P99" s="63" t="str">
        <f t="shared" si="4"/>
        <v>16:00 - 19:00</v>
      </c>
      <c r="Q99" s="36" t="s">
        <v>415</v>
      </c>
      <c r="R99">
        <v>330</v>
      </c>
      <c r="S99" s="36" t="s">
        <v>415</v>
      </c>
      <c r="T99" s="36" t="s">
        <v>415</v>
      </c>
      <c r="U99">
        <v>47</v>
      </c>
      <c r="V99">
        <v>67</v>
      </c>
      <c r="W99" s="5" t="str">
        <f t="shared" si="5"/>
        <v>LTSU_DemandWillesden Grid</v>
      </c>
    </row>
    <row r="100" spans="1:23" hidden="1">
      <c r="A100" t="s">
        <v>405</v>
      </c>
      <c r="B100" t="s">
        <v>72</v>
      </c>
      <c r="C100" t="s">
        <v>47</v>
      </c>
      <c r="D100" t="s">
        <v>414</v>
      </c>
      <c r="E100" s="3">
        <v>11</v>
      </c>
      <c r="F100" t="s">
        <v>407</v>
      </c>
      <c r="G100" t="str">
        <f t="shared" si="3"/>
        <v>LTSU_DemandSevington TotalWinter 2026/27</v>
      </c>
      <c r="H100" t="s">
        <v>408</v>
      </c>
      <c r="I100">
        <v>7.41</v>
      </c>
      <c r="J100" s="5">
        <v>46327</v>
      </c>
      <c r="K100" s="5">
        <v>46477</v>
      </c>
      <c r="L100" t="s">
        <v>409</v>
      </c>
      <c r="N100" s="63">
        <v>0.66666666666666663</v>
      </c>
      <c r="O100" s="63">
        <v>0.79166666666666663</v>
      </c>
      <c r="P100" s="63" t="str">
        <f t="shared" si="4"/>
        <v>16:00 - 19:00</v>
      </c>
      <c r="Q100" s="36" t="s">
        <v>415</v>
      </c>
      <c r="R100">
        <v>324</v>
      </c>
      <c r="S100" s="36" t="s">
        <v>415</v>
      </c>
      <c r="T100" s="36" t="s">
        <v>415</v>
      </c>
      <c r="U100">
        <v>18</v>
      </c>
      <c r="V100">
        <v>26</v>
      </c>
      <c r="W100" s="5" t="str">
        <f t="shared" si="5"/>
        <v>LTSU_DemandSevington Total</v>
      </c>
    </row>
    <row r="101" spans="1:23" hidden="1">
      <c r="A101" t="s">
        <v>405</v>
      </c>
      <c r="B101" t="s">
        <v>72</v>
      </c>
      <c r="C101" t="s">
        <v>47</v>
      </c>
      <c r="D101" t="s">
        <v>414</v>
      </c>
      <c r="E101" s="3">
        <v>11</v>
      </c>
      <c r="F101" t="s">
        <v>410</v>
      </c>
      <c r="G101" t="str">
        <f t="shared" si="3"/>
        <v>LTSU_DemandSevington TotalWinter 2027/28</v>
      </c>
      <c r="H101" t="s">
        <v>408</v>
      </c>
      <c r="I101">
        <v>7.61</v>
      </c>
      <c r="J101" s="5">
        <v>46692</v>
      </c>
      <c r="K101" s="5">
        <v>46843</v>
      </c>
      <c r="L101" t="s">
        <v>409</v>
      </c>
      <c r="N101" s="63">
        <v>0.66666666666666663</v>
      </c>
      <c r="O101" s="63">
        <v>0.79166666666666663</v>
      </c>
      <c r="P101" s="63" t="str">
        <f t="shared" si="4"/>
        <v>16:00 - 19:00</v>
      </c>
      <c r="Q101" s="36" t="s">
        <v>415</v>
      </c>
      <c r="R101">
        <v>330</v>
      </c>
      <c r="S101" s="36" t="s">
        <v>415</v>
      </c>
      <c r="T101" s="36" t="s">
        <v>415</v>
      </c>
      <c r="U101">
        <v>18</v>
      </c>
      <c r="V101">
        <v>26</v>
      </c>
      <c r="W101" s="5" t="str">
        <f t="shared" si="5"/>
        <v>LTSU_DemandSevington Total</v>
      </c>
    </row>
    <row r="102" spans="1:23" hidden="1">
      <c r="A102" t="s">
        <v>405</v>
      </c>
      <c r="B102" t="s">
        <v>80</v>
      </c>
      <c r="C102" t="s">
        <v>47</v>
      </c>
      <c r="D102" t="s">
        <v>414</v>
      </c>
      <c r="E102" s="3">
        <v>6.6</v>
      </c>
      <c r="F102" t="s">
        <v>407</v>
      </c>
      <c r="G102" t="str">
        <f t="shared" si="3"/>
        <v>LTSU_DemandTenterdenWinter 2026/27</v>
      </c>
      <c r="H102" t="s">
        <v>408</v>
      </c>
      <c r="I102">
        <v>1.2</v>
      </c>
      <c r="J102" s="5">
        <v>46327</v>
      </c>
      <c r="K102" s="5">
        <v>46477</v>
      </c>
      <c r="L102" t="s">
        <v>409</v>
      </c>
      <c r="N102" s="63">
        <v>0.66666666666666663</v>
      </c>
      <c r="O102" s="63">
        <v>0.79166666666666663</v>
      </c>
      <c r="P102" s="63" t="str">
        <f t="shared" si="4"/>
        <v>16:00 - 19:00</v>
      </c>
      <c r="Q102" s="36" t="s">
        <v>415</v>
      </c>
      <c r="R102">
        <v>324</v>
      </c>
      <c r="S102" s="36" t="s">
        <v>415</v>
      </c>
      <c r="T102" s="36" t="s">
        <v>415</v>
      </c>
      <c r="U102">
        <v>164</v>
      </c>
      <c r="V102">
        <v>234</v>
      </c>
      <c r="W102" s="5" t="str">
        <f t="shared" si="5"/>
        <v>LTSU_DemandTenterden</v>
      </c>
    </row>
    <row r="103" spans="1:23" hidden="1">
      <c r="A103" t="s">
        <v>405</v>
      </c>
      <c r="B103" t="s">
        <v>80</v>
      </c>
      <c r="C103" t="s">
        <v>47</v>
      </c>
      <c r="D103" t="s">
        <v>414</v>
      </c>
      <c r="E103" s="3">
        <v>6.6</v>
      </c>
      <c r="F103" t="s">
        <v>410</v>
      </c>
      <c r="G103" t="str">
        <f t="shared" si="3"/>
        <v>LTSU_DemandTenterdenWinter 2027/28</v>
      </c>
      <c r="H103" t="s">
        <v>408</v>
      </c>
      <c r="I103">
        <v>1.4</v>
      </c>
      <c r="J103" s="5">
        <v>46692</v>
      </c>
      <c r="K103" s="5">
        <v>46843</v>
      </c>
      <c r="L103" t="s">
        <v>409</v>
      </c>
      <c r="N103" s="63">
        <v>0.66666666666666663</v>
      </c>
      <c r="O103" s="63">
        <v>0.79166666666666663</v>
      </c>
      <c r="P103" s="63" t="str">
        <f t="shared" si="4"/>
        <v>16:00 - 19:00</v>
      </c>
      <c r="Q103" s="36" t="s">
        <v>415</v>
      </c>
      <c r="R103">
        <v>330</v>
      </c>
      <c r="S103" s="36" t="s">
        <v>415</v>
      </c>
      <c r="T103" s="36" t="s">
        <v>415</v>
      </c>
      <c r="U103">
        <v>164</v>
      </c>
      <c r="V103">
        <v>234</v>
      </c>
      <c r="W103" s="5" t="str">
        <f t="shared" si="5"/>
        <v>LTSU_DemandTenterden</v>
      </c>
    </row>
    <row r="104" spans="1:23" hidden="1">
      <c r="A104" t="s">
        <v>416</v>
      </c>
      <c r="B104" t="s">
        <v>50</v>
      </c>
      <c r="C104" t="s">
        <v>48</v>
      </c>
      <c r="D104" t="s">
        <v>414</v>
      </c>
      <c r="E104" s="3">
        <v>0.4</v>
      </c>
      <c r="F104" t="s">
        <v>411</v>
      </c>
      <c r="G104" t="str">
        <f t="shared" si="3"/>
        <v>LTSU_LV_Demand20-22 THE GREENSummer 2026</v>
      </c>
      <c r="H104" t="s">
        <v>412</v>
      </c>
      <c r="I104" s="64">
        <v>2.6648067600000006E-2</v>
      </c>
      <c r="J104" s="5">
        <v>46143</v>
      </c>
      <c r="K104" s="5">
        <v>46295</v>
      </c>
      <c r="L104" t="s">
        <v>409</v>
      </c>
      <c r="N104" s="63">
        <v>0.79166666666666663</v>
      </c>
      <c r="O104" s="63">
        <v>0.875</v>
      </c>
      <c r="P104" s="63" t="str">
        <f t="shared" si="4"/>
        <v>19:00 - 21:00</v>
      </c>
      <c r="Q104" s="36" t="s">
        <v>415</v>
      </c>
      <c r="R104">
        <v>218</v>
      </c>
      <c r="S104" s="36" t="s">
        <v>415</v>
      </c>
      <c r="T104" s="36" t="s">
        <v>415</v>
      </c>
      <c r="U104" t="s">
        <v>415</v>
      </c>
      <c r="V104">
        <v>70</v>
      </c>
      <c r="W104" s="5" t="str">
        <f t="shared" si="5"/>
        <v>LTSU_LV_Demand20-22 THE GREEN</v>
      </c>
    </row>
    <row r="105" spans="1:23" hidden="1">
      <c r="A105" t="s">
        <v>416</v>
      </c>
      <c r="B105" t="s">
        <v>54</v>
      </c>
      <c r="C105" t="s">
        <v>48</v>
      </c>
      <c r="D105" t="s">
        <v>413</v>
      </c>
      <c r="E105" s="3">
        <v>0.4</v>
      </c>
      <c r="F105" t="s">
        <v>411</v>
      </c>
      <c r="G105" t="str">
        <f t="shared" si="3"/>
        <v>LTSU_LV_DemandABBEY RDSummer 2026</v>
      </c>
      <c r="H105" t="s">
        <v>412</v>
      </c>
      <c r="I105" s="64">
        <v>1.9834181599999924E-2</v>
      </c>
      <c r="J105" s="5">
        <v>46143</v>
      </c>
      <c r="K105" s="5">
        <v>46295</v>
      </c>
      <c r="L105" t="s">
        <v>409</v>
      </c>
      <c r="N105" s="63">
        <v>0.79166666666666663</v>
      </c>
      <c r="O105" s="63">
        <v>0.875</v>
      </c>
      <c r="P105" s="63" t="str">
        <f t="shared" si="4"/>
        <v>19:00 - 21:00</v>
      </c>
      <c r="Q105" s="36" t="s">
        <v>415</v>
      </c>
      <c r="R105">
        <v>218</v>
      </c>
      <c r="S105" s="36" t="s">
        <v>415</v>
      </c>
      <c r="T105" s="36" t="s">
        <v>415</v>
      </c>
      <c r="U105" t="s">
        <v>415</v>
      </c>
      <c r="V105">
        <v>70</v>
      </c>
      <c r="W105" s="5" t="str">
        <f t="shared" si="5"/>
        <v>LTSU_LV_DemandABBEY RD</v>
      </c>
    </row>
    <row r="106" spans="1:23" hidden="1">
      <c r="A106" t="s">
        <v>416</v>
      </c>
      <c r="B106" t="s">
        <v>56</v>
      </c>
      <c r="C106" t="s">
        <v>48</v>
      </c>
      <c r="D106" t="s">
        <v>406</v>
      </c>
      <c r="E106" s="3">
        <v>0.4</v>
      </c>
      <c r="F106" t="s">
        <v>411</v>
      </c>
      <c r="G106" t="str">
        <f t="shared" si="3"/>
        <v>LTSU_LV_DemandALDER CRESSummer 2026</v>
      </c>
      <c r="H106" t="s">
        <v>412</v>
      </c>
      <c r="I106" s="64">
        <v>5.7463844499999972E-2</v>
      </c>
      <c r="J106" s="5">
        <v>46143</v>
      </c>
      <c r="K106" s="5">
        <v>46295</v>
      </c>
      <c r="L106" t="s">
        <v>409</v>
      </c>
      <c r="N106" s="63">
        <v>0.79166666666666663</v>
      </c>
      <c r="O106" s="63">
        <v>0.875</v>
      </c>
      <c r="P106" s="63" t="str">
        <f t="shared" si="4"/>
        <v>19:00 - 21:00</v>
      </c>
      <c r="Q106" s="36" t="s">
        <v>415</v>
      </c>
      <c r="R106">
        <v>218</v>
      </c>
      <c r="S106" s="36" t="s">
        <v>415</v>
      </c>
      <c r="T106" s="36" t="s">
        <v>415</v>
      </c>
      <c r="U106" t="s">
        <v>415</v>
      </c>
      <c r="V106">
        <v>70</v>
      </c>
      <c r="W106" s="5" t="str">
        <f t="shared" si="5"/>
        <v>LTSU_LV_DemandALDER CRES</v>
      </c>
    </row>
    <row r="107" spans="1:23" hidden="1">
      <c r="A107" t="s">
        <v>416</v>
      </c>
      <c r="B107" t="s">
        <v>57</v>
      </c>
      <c r="C107" t="s">
        <v>48</v>
      </c>
      <c r="D107" t="s">
        <v>414</v>
      </c>
      <c r="E107" s="3">
        <v>0.4</v>
      </c>
      <c r="F107" t="s">
        <v>411</v>
      </c>
      <c r="G107" t="str">
        <f t="shared" si="3"/>
        <v>LTSU_LV_DemandALFRED ROADSummer 2026</v>
      </c>
      <c r="H107" t="s">
        <v>412</v>
      </c>
      <c r="I107" s="64">
        <v>6.4500258000000033E-2</v>
      </c>
      <c r="J107" s="5">
        <v>46143</v>
      </c>
      <c r="K107" s="5">
        <v>46295</v>
      </c>
      <c r="L107" t="s">
        <v>409</v>
      </c>
      <c r="N107" s="63">
        <v>0.79166666666666663</v>
      </c>
      <c r="O107" s="63">
        <v>0.875</v>
      </c>
      <c r="P107" s="63" t="str">
        <f t="shared" si="4"/>
        <v>19:00 - 21:00</v>
      </c>
      <c r="Q107" s="36" t="s">
        <v>415</v>
      </c>
      <c r="R107">
        <v>218</v>
      </c>
      <c r="S107" s="36" t="s">
        <v>415</v>
      </c>
      <c r="T107" s="36" t="s">
        <v>415</v>
      </c>
      <c r="U107" t="s">
        <v>415</v>
      </c>
      <c r="V107">
        <v>70</v>
      </c>
      <c r="W107" s="5" t="str">
        <f t="shared" si="5"/>
        <v>LTSU_LV_DemandALFRED ROAD</v>
      </c>
    </row>
    <row r="108" spans="1:23" hidden="1">
      <c r="A108" t="s">
        <v>416</v>
      </c>
      <c r="B108" t="s">
        <v>59</v>
      </c>
      <c r="C108" t="s">
        <v>48</v>
      </c>
      <c r="D108" t="s">
        <v>406</v>
      </c>
      <c r="E108" s="3">
        <v>0.4</v>
      </c>
      <c r="F108" t="s">
        <v>411</v>
      </c>
      <c r="G108" t="str">
        <f t="shared" si="3"/>
        <v>LTSU_LV_DemandANGLIAN COMPRESSORSSummer 2026</v>
      </c>
      <c r="H108" t="s">
        <v>412</v>
      </c>
      <c r="I108" s="64">
        <v>3.999648712499998E-2</v>
      </c>
      <c r="J108" s="5">
        <v>46143</v>
      </c>
      <c r="K108" s="5">
        <v>46295</v>
      </c>
      <c r="L108" t="s">
        <v>409</v>
      </c>
      <c r="N108" s="63">
        <v>0.79166666666666663</v>
      </c>
      <c r="O108" s="63">
        <v>0.875</v>
      </c>
      <c r="P108" s="63" t="str">
        <f t="shared" si="4"/>
        <v>19:00 - 21:00</v>
      </c>
      <c r="Q108" s="36" t="s">
        <v>415</v>
      </c>
      <c r="R108">
        <v>218</v>
      </c>
      <c r="S108" s="36" t="s">
        <v>415</v>
      </c>
      <c r="T108" s="36" t="s">
        <v>415</v>
      </c>
      <c r="U108" t="s">
        <v>415</v>
      </c>
      <c r="V108">
        <v>70</v>
      </c>
      <c r="W108" s="5" t="str">
        <f t="shared" si="5"/>
        <v>LTSU_LV_DemandANGLIAN COMPRESSORS</v>
      </c>
    </row>
    <row r="109" spans="1:23" hidden="1">
      <c r="A109" t="s">
        <v>416</v>
      </c>
      <c r="B109" t="s">
        <v>61</v>
      </c>
      <c r="C109" t="s">
        <v>48</v>
      </c>
      <c r="D109" t="s">
        <v>406</v>
      </c>
      <c r="E109" s="3">
        <v>0.4</v>
      </c>
      <c r="F109" t="s">
        <v>411</v>
      </c>
      <c r="G109" t="str">
        <f t="shared" si="3"/>
        <v>LTSU_LV_DemandAPEX BUSINESS CENTRESummer 2026</v>
      </c>
      <c r="H109" t="s">
        <v>412</v>
      </c>
      <c r="I109" s="64">
        <v>5.9581876095000028E-2</v>
      </c>
      <c r="J109" s="5">
        <v>46143</v>
      </c>
      <c r="K109" s="5">
        <v>46295</v>
      </c>
      <c r="L109" t="s">
        <v>409</v>
      </c>
      <c r="N109" s="63">
        <v>0.79166666666666663</v>
      </c>
      <c r="O109" s="63">
        <v>0.875</v>
      </c>
      <c r="P109" s="63" t="str">
        <f t="shared" si="4"/>
        <v>19:00 - 21:00</v>
      </c>
      <c r="Q109" s="36" t="s">
        <v>415</v>
      </c>
      <c r="R109">
        <v>218</v>
      </c>
      <c r="S109" s="36" t="s">
        <v>415</v>
      </c>
      <c r="T109" s="36" t="s">
        <v>415</v>
      </c>
      <c r="U109" t="s">
        <v>415</v>
      </c>
      <c r="V109">
        <v>70</v>
      </c>
      <c r="W109" s="5" t="str">
        <f t="shared" si="5"/>
        <v>LTSU_LV_DemandAPEX BUSINESS CENTRE</v>
      </c>
    </row>
    <row r="110" spans="1:23" hidden="1">
      <c r="A110" t="s">
        <v>416</v>
      </c>
      <c r="B110" t="s">
        <v>63</v>
      </c>
      <c r="C110" t="s">
        <v>48</v>
      </c>
      <c r="D110" t="s">
        <v>413</v>
      </c>
      <c r="E110" s="3">
        <v>0.4</v>
      </c>
      <c r="F110" t="s">
        <v>411</v>
      </c>
      <c r="G110" t="str">
        <f t="shared" si="3"/>
        <v>LTSU_LV_DemandARUNDEL DRSummer 2026</v>
      </c>
      <c r="H110" t="s">
        <v>412</v>
      </c>
      <c r="I110" s="64">
        <v>7.6711953500000041E-2</v>
      </c>
      <c r="J110" s="5">
        <v>46143</v>
      </c>
      <c r="K110" s="5">
        <v>46295</v>
      </c>
      <c r="L110" t="s">
        <v>409</v>
      </c>
      <c r="N110" s="63">
        <v>0.79166666666666663</v>
      </c>
      <c r="O110" s="63">
        <v>0.875</v>
      </c>
      <c r="P110" s="63" t="str">
        <f t="shared" si="4"/>
        <v>19:00 - 21:00</v>
      </c>
      <c r="Q110" s="36" t="s">
        <v>415</v>
      </c>
      <c r="R110">
        <v>218</v>
      </c>
      <c r="S110" s="36" t="s">
        <v>415</v>
      </c>
      <c r="T110" s="36" t="s">
        <v>415</v>
      </c>
      <c r="U110" t="s">
        <v>415</v>
      </c>
      <c r="V110">
        <v>70</v>
      </c>
      <c r="W110" s="5" t="str">
        <f t="shared" si="5"/>
        <v>LTSU_LV_DemandARUNDEL DR</v>
      </c>
    </row>
    <row r="111" spans="1:23" hidden="1">
      <c r="A111" t="s">
        <v>416</v>
      </c>
      <c r="B111" t="s">
        <v>65</v>
      </c>
      <c r="C111" t="s">
        <v>48</v>
      </c>
      <c r="D111" t="s">
        <v>414</v>
      </c>
      <c r="E111" s="3">
        <v>0.4</v>
      </c>
      <c r="F111" t="s">
        <v>411</v>
      </c>
      <c r="G111" t="str">
        <f t="shared" si="3"/>
        <v>LTSU_LV_DemandASHBURTON ESTATESummer 2026</v>
      </c>
      <c r="H111" t="s">
        <v>412</v>
      </c>
      <c r="I111" s="64">
        <v>3.1223171499999976E-2</v>
      </c>
      <c r="J111" s="5">
        <v>46143</v>
      </c>
      <c r="K111" s="5">
        <v>46295</v>
      </c>
      <c r="L111" t="s">
        <v>409</v>
      </c>
      <c r="N111" s="63">
        <v>0.79166666666666663</v>
      </c>
      <c r="O111" s="63">
        <v>0.875</v>
      </c>
      <c r="P111" s="63" t="str">
        <f t="shared" si="4"/>
        <v>19:00 - 21:00</v>
      </c>
      <c r="Q111" s="36" t="s">
        <v>415</v>
      </c>
      <c r="R111">
        <v>218</v>
      </c>
      <c r="S111" s="36" t="s">
        <v>415</v>
      </c>
      <c r="T111" s="36" t="s">
        <v>415</v>
      </c>
      <c r="U111" t="s">
        <v>415</v>
      </c>
      <c r="V111">
        <v>70</v>
      </c>
      <c r="W111" s="5" t="str">
        <f t="shared" si="5"/>
        <v>LTSU_LV_DemandASHBURTON ESTATE</v>
      </c>
    </row>
    <row r="112" spans="1:23" hidden="1">
      <c r="A112" t="s">
        <v>416</v>
      </c>
      <c r="B112" t="s">
        <v>67</v>
      </c>
      <c r="C112" t="s">
        <v>48</v>
      </c>
      <c r="D112" t="s">
        <v>413</v>
      </c>
      <c r="E112" s="3">
        <v>0.4</v>
      </c>
      <c r="F112" t="s">
        <v>411</v>
      </c>
      <c r="G112" t="str">
        <f t="shared" si="3"/>
        <v>LTSU_LV_DemandASHENDEN RDSummer 2026</v>
      </c>
      <c r="H112" t="s">
        <v>412</v>
      </c>
      <c r="I112" s="64">
        <v>0.01</v>
      </c>
      <c r="J112" s="5">
        <v>46143</v>
      </c>
      <c r="K112" s="5">
        <v>46295</v>
      </c>
      <c r="L112" t="s">
        <v>409</v>
      </c>
      <c r="N112" s="63">
        <v>0.79166666666666663</v>
      </c>
      <c r="O112" s="63">
        <v>0.875</v>
      </c>
      <c r="P112" s="63" t="str">
        <f t="shared" si="4"/>
        <v>19:00 - 21:00</v>
      </c>
      <c r="Q112" s="36" t="s">
        <v>415</v>
      </c>
      <c r="R112">
        <v>218</v>
      </c>
      <c r="S112" s="36" t="s">
        <v>415</v>
      </c>
      <c r="T112" s="36" t="s">
        <v>415</v>
      </c>
      <c r="U112" t="s">
        <v>415</v>
      </c>
      <c r="V112">
        <v>70</v>
      </c>
      <c r="W112" s="5" t="str">
        <f t="shared" si="5"/>
        <v>LTSU_LV_DemandASHENDEN RD</v>
      </c>
    </row>
    <row r="113" spans="1:23" hidden="1">
      <c r="A113" t="s">
        <v>416</v>
      </c>
      <c r="B113" t="s">
        <v>69</v>
      </c>
      <c r="C113" t="s">
        <v>48</v>
      </c>
      <c r="D113" t="s">
        <v>414</v>
      </c>
      <c r="E113" s="3">
        <v>0.4</v>
      </c>
      <c r="F113" t="s">
        <v>411</v>
      </c>
      <c r="G113" t="str">
        <f t="shared" si="3"/>
        <v>LTSU_LV_DemandAUGUSTA GARDENSSummer 2026</v>
      </c>
      <c r="H113" t="s">
        <v>412</v>
      </c>
      <c r="I113" s="64">
        <v>1.1330090729999999E-2</v>
      </c>
      <c r="J113" s="5">
        <v>46143</v>
      </c>
      <c r="K113" s="5">
        <v>46295</v>
      </c>
      <c r="L113" t="s">
        <v>409</v>
      </c>
      <c r="N113" s="63">
        <v>0.79166666666666663</v>
      </c>
      <c r="O113" s="63">
        <v>0.875</v>
      </c>
      <c r="P113" s="63" t="str">
        <f t="shared" si="4"/>
        <v>19:00 - 21:00</v>
      </c>
      <c r="Q113" s="36" t="s">
        <v>415</v>
      </c>
      <c r="R113">
        <v>218</v>
      </c>
      <c r="S113" s="36" t="s">
        <v>415</v>
      </c>
      <c r="T113" s="36" t="s">
        <v>415</v>
      </c>
      <c r="U113" t="s">
        <v>415</v>
      </c>
      <c r="V113">
        <v>70</v>
      </c>
      <c r="W113" s="5" t="str">
        <f t="shared" si="5"/>
        <v>LTSU_LV_DemandAUGUSTA GARDENS</v>
      </c>
    </row>
    <row r="114" spans="1:23" hidden="1">
      <c r="A114" t="s">
        <v>416</v>
      </c>
      <c r="B114" t="s">
        <v>73</v>
      </c>
      <c r="C114" t="s">
        <v>48</v>
      </c>
      <c r="D114" t="s">
        <v>413</v>
      </c>
      <c r="E114" s="3">
        <v>0.4</v>
      </c>
      <c r="F114" t="s">
        <v>411</v>
      </c>
      <c r="G114" t="str">
        <f t="shared" si="3"/>
        <v>LTSU_LV_DemandBARB 47-48 BEN JOHNSON ESummer 2026</v>
      </c>
      <c r="H114" t="s">
        <v>412</v>
      </c>
      <c r="I114" s="64">
        <v>0.22085350199999998</v>
      </c>
      <c r="J114" s="5">
        <v>46143</v>
      </c>
      <c r="K114" s="5">
        <v>46295</v>
      </c>
      <c r="L114" t="s">
        <v>409</v>
      </c>
      <c r="N114" s="63">
        <v>0.79166666666666663</v>
      </c>
      <c r="O114" s="63">
        <v>0.875</v>
      </c>
      <c r="P114" s="63" t="str">
        <f t="shared" si="4"/>
        <v>19:00 - 21:00</v>
      </c>
      <c r="Q114" s="36" t="s">
        <v>415</v>
      </c>
      <c r="R114">
        <v>218</v>
      </c>
      <c r="S114" s="36" t="s">
        <v>415</v>
      </c>
      <c r="T114" s="36" t="s">
        <v>415</v>
      </c>
      <c r="U114" t="s">
        <v>415</v>
      </c>
      <c r="V114">
        <v>70</v>
      </c>
      <c r="W114" s="5" t="str">
        <f t="shared" si="5"/>
        <v>LTSU_LV_DemandBARB 47-48 BEN JOHNSON E</v>
      </c>
    </row>
    <row r="115" spans="1:23" hidden="1">
      <c r="A115" t="s">
        <v>416</v>
      </c>
      <c r="B115" t="s">
        <v>75</v>
      </c>
      <c r="C115" t="s">
        <v>48</v>
      </c>
      <c r="D115" t="s">
        <v>413</v>
      </c>
      <c r="E115" s="3">
        <v>0.4</v>
      </c>
      <c r="F115" t="s">
        <v>411</v>
      </c>
      <c r="G115" t="str">
        <f t="shared" si="3"/>
        <v>LTSU_LV_DemandBARRY RD HALLIWELL CTSummer 2026</v>
      </c>
      <c r="H115" t="s">
        <v>412</v>
      </c>
      <c r="I115" s="64">
        <v>0.01</v>
      </c>
      <c r="J115" s="5">
        <v>46143</v>
      </c>
      <c r="K115" s="5">
        <v>46295</v>
      </c>
      <c r="L115" t="s">
        <v>409</v>
      </c>
      <c r="N115" s="63">
        <v>0.79166666666666663</v>
      </c>
      <c r="O115" s="63">
        <v>0.875</v>
      </c>
      <c r="P115" s="63" t="str">
        <f t="shared" si="4"/>
        <v>19:00 - 21:00</v>
      </c>
      <c r="Q115" s="36" t="s">
        <v>415</v>
      </c>
      <c r="R115">
        <v>218</v>
      </c>
      <c r="S115" s="36" t="s">
        <v>415</v>
      </c>
      <c r="T115" s="36" t="s">
        <v>415</v>
      </c>
      <c r="U115" t="s">
        <v>415</v>
      </c>
      <c r="V115">
        <v>70</v>
      </c>
      <c r="W115" s="5" t="str">
        <f t="shared" si="5"/>
        <v>LTSU_LV_DemandBARRY RD HALLIWELL CT</v>
      </c>
    </row>
    <row r="116" spans="1:23" hidden="1">
      <c r="A116" t="s">
        <v>416</v>
      </c>
      <c r="B116" t="s">
        <v>77</v>
      </c>
      <c r="C116" t="s">
        <v>48</v>
      </c>
      <c r="D116" t="s">
        <v>414</v>
      </c>
      <c r="E116" s="3">
        <v>0.4</v>
      </c>
      <c r="F116" t="s">
        <v>411</v>
      </c>
      <c r="G116" t="str">
        <f t="shared" si="3"/>
        <v>LTSU_LV_DemandBARTON HOUSE (RISK SITE C)Summer 2026</v>
      </c>
      <c r="H116" t="s">
        <v>412</v>
      </c>
      <c r="I116" s="64">
        <v>5.8833061245000019E-2</v>
      </c>
      <c r="J116" s="5">
        <v>46143</v>
      </c>
      <c r="K116" s="5">
        <v>46295</v>
      </c>
      <c r="L116" t="s">
        <v>409</v>
      </c>
      <c r="N116" s="63">
        <v>0.79166666666666663</v>
      </c>
      <c r="O116" s="63">
        <v>0.875</v>
      </c>
      <c r="P116" s="63" t="str">
        <f t="shared" si="4"/>
        <v>19:00 - 21:00</v>
      </c>
      <c r="Q116" s="36" t="s">
        <v>415</v>
      </c>
      <c r="R116">
        <v>218</v>
      </c>
      <c r="S116" s="36" t="s">
        <v>415</v>
      </c>
      <c r="T116" s="36" t="s">
        <v>415</v>
      </c>
      <c r="U116" t="s">
        <v>415</v>
      </c>
      <c r="V116">
        <v>70</v>
      </c>
      <c r="W116" s="5" t="str">
        <f t="shared" si="5"/>
        <v>LTSU_LV_DemandBARTON HOUSE (RISK SITE C)</v>
      </c>
    </row>
    <row r="117" spans="1:23" hidden="1">
      <c r="A117" t="s">
        <v>416</v>
      </c>
      <c r="B117" t="s">
        <v>79</v>
      </c>
      <c r="C117" t="s">
        <v>48</v>
      </c>
      <c r="D117" t="s">
        <v>413</v>
      </c>
      <c r="E117" s="3">
        <v>0.4</v>
      </c>
      <c r="F117" t="s">
        <v>411</v>
      </c>
      <c r="G117" t="str">
        <f t="shared" si="3"/>
        <v>LTSU_LV_DemandBATTERSBY RDSummer 2026</v>
      </c>
      <c r="H117" t="s">
        <v>412</v>
      </c>
      <c r="I117" s="64">
        <v>8.1234346000000013E-2</v>
      </c>
      <c r="J117" s="5">
        <v>46143</v>
      </c>
      <c r="K117" s="5">
        <v>46295</v>
      </c>
      <c r="L117" t="s">
        <v>409</v>
      </c>
      <c r="N117" s="63">
        <v>0.79166666666666663</v>
      </c>
      <c r="O117" s="63">
        <v>0.875</v>
      </c>
      <c r="P117" s="63" t="str">
        <f t="shared" si="4"/>
        <v>19:00 - 21:00</v>
      </c>
      <c r="Q117" s="36" t="s">
        <v>415</v>
      </c>
      <c r="R117">
        <v>218</v>
      </c>
      <c r="S117" s="36" t="s">
        <v>415</v>
      </c>
      <c r="T117" s="36" t="s">
        <v>415</v>
      </c>
      <c r="U117" t="s">
        <v>415</v>
      </c>
      <c r="V117">
        <v>70</v>
      </c>
      <c r="W117" s="5" t="str">
        <f t="shared" si="5"/>
        <v>LTSU_LV_DemandBATTERSBY RD</v>
      </c>
    </row>
    <row r="118" spans="1:23" hidden="1">
      <c r="A118" t="s">
        <v>416</v>
      </c>
      <c r="B118" t="s">
        <v>81</v>
      </c>
      <c r="C118" t="s">
        <v>48</v>
      </c>
      <c r="D118" t="s">
        <v>406</v>
      </c>
      <c r="E118" s="3">
        <v>0.4</v>
      </c>
      <c r="F118" t="s">
        <v>411</v>
      </c>
      <c r="G118" t="str">
        <f t="shared" si="3"/>
        <v>LTSU_LV_DemandBEAUMONT ESTSummer 2026</v>
      </c>
      <c r="H118" t="s">
        <v>412</v>
      </c>
      <c r="I118" s="64">
        <v>0.01</v>
      </c>
      <c r="J118" s="5">
        <v>46143</v>
      </c>
      <c r="K118" s="5">
        <v>46295</v>
      </c>
      <c r="L118" t="s">
        <v>409</v>
      </c>
      <c r="N118" s="63">
        <v>0.79166666666666663</v>
      </c>
      <c r="O118" s="63">
        <v>0.875</v>
      </c>
      <c r="P118" s="63" t="str">
        <f t="shared" si="4"/>
        <v>19:00 - 21:00</v>
      </c>
      <c r="Q118" s="36" t="s">
        <v>415</v>
      </c>
      <c r="R118">
        <v>218</v>
      </c>
      <c r="S118" s="36" t="s">
        <v>415</v>
      </c>
      <c r="T118" s="36" t="s">
        <v>415</v>
      </c>
      <c r="U118" t="s">
        <v>415</v>
      </c>
      <c r="V118">
        <v>70</v>
      </c>
      <c r="W118" s="5" t="str">
        <f t="shared" si="5"/>
        <v>LTSU_LV_DemandBEAUMONT EST</v>
      </c>
    </row>
    <row r="119" spans="1:23" hidden="1">
      <c r="A119" t="s">
        <v>416</v>
      </c>
      <c r="B119" t="s">
        <v>85</v>
      </c>
      <c r="C119" t="s">
        <v>48</v>
      </c>
      <c r="D119" t="s">
        <v>406</v>
      </c>
      <c r="E119" s="3">
        <v>0.4</v>
      </c>
      <c r="F119" t="s">
        <v>411</v>
      </c>
      <c r="G119" t="str">
        <f t="shared" si="3"/>
        <v>LTSU_LV_DemandBEDFORD RDSummer 2026</v>
      </c>
      <c r="H119" t="s">
        <v>412</v>
      </c>
      <c r="I119" s="64">
        <v>3.8066636499999973E-2</v>
      </c>
      <c r="J119" s="5">
        <v>46143</v>
      </c>
      <c r="K119" s="5">
        <v>46295</v>
      </c>
      <c r="L119" t="s">
        <v>409</v>
      </c>
      <c r="N119" s="63">
        <v>0.79166666666666663</v>
      </c>
      <c r="O119" s="63">
        <v>0.875</v>
      </c>
      <c r="P119" s="63" t="str">
        <f t="shared" si="4"/>
        <v>19:00 - 21:00</v>
      </c>
      <c r="Q119" s="36" t="s">
        <v>415</v>
      </c>
      <c r="R119">
        <v>218</v>
      </c>
      <c r="S119" s="36" t="s">
        <v>415</v>
      </c>
      <c r="T119" s="36" t="s">
        <v>415</v>
      </c>
      <c r="U119" t="s">
        <v>415</v>
      </c>
      <c r="V119">
        <v>70</v>
      </c>
      <c r="W119" s="5" t="str">
        <f t="shared" si="5"/>
        <v>LTSU_LV_DemandBEDFORD RD</v>
      </c>
    </row>
    <row r="120" spans="1:23" hidden="1">
      <c r="A120" t="s">
        <v>416</v>
      </c>
      <c r="B120" t="s">
        <v>86</v>
      </c>
      <c r="C120" t="s">
        <v>48</v>
      </c>
      <c r="D120" t="s">
        <v>406</v>
      </c>
      <c r="E120" s="3">
        <v>0.4</v>
      </c>
      <c r="F120" t="s">
        <v>411</v>
      </c>
      <c r="G120" t="str">
        <f t="shared" si="3"/>
        <v>LTSU_LV_DemandBERKELEY AVSummer 2026</v>
      </c>
      <c r="H120" t="s">
        <v>412</v>
      </c>
      <c r="I120" s="64">
        <v>7.6009893000000037E-2</v>
      </c>
      <c r="J120" s="5">
        <v>46143</v>
      </c>
      <c r="K120" s="5">
        <v>46295</v>
      </c>
      <c r="L120" t="s">
        <v>409</v>
      </c>
      <c r="N120" s="63">
        <v>0.79166666666666663</v>
      </c>
      <c r="O120" s="63">
        <v>0.875</v>
      </c>
      <c r="P120" s="63" t="str">
        <f t="shared" si="4"/>
        <v>19:00 - 21:00</v>
      </c>
      <c r="Q120" s="36" t="s">
        <v>415</v>
      </c>
      <c r="R120">
        <v>218</v>
      </c>
      <c r="S120" s="36" t="s">
        <v>415</v>
      </c>
      <c r="T120" s="36" t="s">
        <v>415</v>
      </c>
      <c r="U120" t="s">
        <v>415</v>
      </c>
      <c r="V120">
        <v>70</v>
      </c>
      <c r="W120" s="5" t="str">
        <f t="shared" si="5"/>
        <v>LTSU_LV_DemandBERKELEY AV</v>
      </c>
    </row>
    <row r="121" spans="1:23" hidden="1">
      <c r="A121" t="s">
        <v>416</v>
      </c>
      <c r="B121" t="s">
        <v>87</v>
      </c>
      <c r="C121" t="s">
        <v>48</v>
      </c>
      <c r="D121" t="s">
        <v>413</v>
      </c>
      <c r="E121" s="3">
        <v>0.4</v>
      </c>
      <c r="F121" t="s">
        <v>411</v>
      </c>
      <c r="G121" t="str">
        <f t="shared" si="3"/>
        <v>LTSU_LV_DemandBILTON RDSummer 2026</v>
      </c>
      <c r="H121" t="s">
        <v>412</v>
      </c>
      <c r="I121" s="64">
        <v>0.01</v>
      </c>
      <c r="J121" s="5">
        <v>46143</v>
      </c>
      <c r="K121" s="5">
        <v>46295</v>
      </c>
      <c r="L121" t="s">
        <v>409</v>
      </c>
      <c r="N121" s="63">
        <v>0.79166666666666663</v>
      </c>
      <c r="O121" s="63">
        <v>0.875</v>
      </c>
      <c r="P121" s="63" t="str">
        <f t="shared" si="4"/>
        <v>19:00 - 21:00</v>
      </c>
      <c r="Q121" s="36" t="s">
        <v>415</v>
      </c>
      <c r="R121">
        <v>218</v>
      </c>
      <c r="S121" s="36" t="s">
        <v>415</v>
      </c>
      <c r="T121" s="36" t="s">
        <v>415</v>
      </c>
      <c r="U121" t="s">
        <v>415</v>
      </c>
      <c r="V121">
        <v>70</v>
      </c>
      <c r="W121" s="5" t="str">
        <f t="shared" si="5"/>
        <v>LTSU_LV_DemandBILTON RD</v>
      </c>
    </row>
    <row r="122" spans="1:23" hidden="1">
      <c r="A122" t="s">
        <v>416</v>
      </c>
      <c r="B122" t="s">
        <v>88</v>
      </c>
      <c r="C122" t="s">
        <v>48</v>
      </c>
      <c r="D122" t="s">
        <v>413</v>
      </c>
      <c r="E122" s="3">
        <v>0.4</v>
      </c>
      <c r="F122" t="s">
        <v>411</v>
      </c>
      <c r="G122" t="str">
        <f t="shared" si="3"/>
        <v>LTSU_LV_DemandBISHOPS TERRSummer 2026</v>
      </c>
      <c r="H122" t="s">
        <v>412</v>
      </c>
      <c r="I122" s="64">
        <v>0.01</v>
      </c>
      <c r="J122" s="5">
        <v>46143</v>
      </c>
      <c r="K122" s="5">
        <v>46295</v>
      </c>
      <c r="L122" t="s">
        <v>409</v>
      </c>
      <c r="N122" s="63">
        <v>0.79166666666666663</v>
      </c>
      <c r="O122" s="63">
        <v>0.875</v>
      </c>
      <c r="P122" s="63" t="str">
        <f t="shared" si="4"/>
        <v>19:00 - 21:00</v>
      </c>
      <c r="Q122" s="36" t="s">
        <v>415</v>
      </c>
      <c r="R122">
        <v>218</v>
      </c>
      <c r="S122" s="36" t="s">
        <v>415</v>
      </c>
      <c r="T122" s="36" t="s">
        <v>415</v>
      </c>
      <c r="U122" t="s">
        <v>415</v>
      </c>
      <c r="V122">
        <v>70</v>
      </c>
      <c r="W122" s="5" t="str">
        <f t="shared" si="5"/>
        <v>LTSU_LV_DemandBISHOPS TERR</v>
      </c>
    </row>
    <row r="123" spans="1:23" hidden="1">
      <c r="A123" t="s">
        <v>416</v>
      </c>
      <c r="B123" t="s">
        <v>89</v>
      </c>
      <c r="C123" t="s">
        <v>48</v>
      </c>
      <c r="D123" t="s">
        <v>413</v>
      </c>
      <c r="E123" s="3">
        <v>0.4</v>
      </c>
      <c r="F123" t="s">
        <v>411</v>
      </c>
      <c r="G123" t="str">
        <f t="shared" si="3"/>
        <v>LTSU_LV_DemandBLISSETT STSummer 2026</v>
      </c>
      <c r="H123" t="s">
        <v>412</v>
      </c>
      <c r="I123" s="64">
        <v>5.671219999999999E-2</v>
      </c>
      <c r="J123" s="5">
        <v>46143</v>
      </c>
      <c r="K123" s="5">
        <v>46295</v>
      </c>
      <c r="L123" t="s">
        <v>409</v>
      </c>
      <c r="N123" s="63">
        <v>0.79166666666666663</v>
      </c>
      <c r="O123" s="63">
        <v>0.875</v>
      </c>
      <c r="P123" s="63" t="str">
        <f t="shared" si="4"/>
        <v>19:00 - 21:00</v>
      </c>
      <c r="Q123" s="36" t="s">
        <v>415</v>
      </c>
      <c r="R123">
        <v>218</v>
      </c>
      <c r="S123" s="36" t="s">
        <v>415</v>
      </c>
      <c r="T123" s="36" t="s">
        <v>415</v>
      </c>
      <c r="U123" t="s">
        <v>415</v>
      </c>
      <c r="V123">
        <v>70</v>
      </c>
      <c r="W123" s="5" t="str">
        <f t="shared" si="5"/>
        <v>LTSU_LV_DemandBLISSETT ST</v>
      </c>
    </row>
    <row r="124" spans="1:23" hidden="1">
      <c r="A124" t="s">
        <v>416</v>
      </c>
      <c r="B124" t="s">
        <v>90</v>
      </c>
      <c r="C124" t="s">
        <v>48</v>
      </c>
      <c r="D124" t="s">
        <v>406</v>
      </c>
      <c r="E124" s="3">
        <v>0.4</v>
      </c>
      <c r="F124" t="s">
        <v>411</v>
      </c>
      <c r="G124" t="str">
        <f t="shared" si="3"/>
        <v>LTSU_LV_DemandBONHAM RDSummer 2026</v>
      </c>
      <c r="H124" t="s">
        <v>412</v>
      </c>
      <c r="I124" s="64">
        <v>9.0861786900000019E-2</v>
      </c>
      <c r="J124" s="5">
        <v>46143</v>
      </c>
      <c r="K124" s="5">
        <v>46295</v>
      </c>
      <c r="L124" t="s">
        <v>409</v>
      </c>
      <c r="N124" s="63">
        <v>0.79166666666666663</v>
      </c>
      <c r="O124" s="63">
        <v>0.875</v>
      </c>
      <c r="P124" s="63" t="str">
        <f t="shared" si="4"/>
        <v>19:00 - 21:00</v>
      </c>
      <c r="Q124" s="36" t="s">
        <v>415</v>
      </c>
      <c r="R124">
        <v>218</v>
      </c>
      <c r="S124" s="36" t="s">
        <v>415</v>
      </c>
      <c r="T124" s="36" t="s">
        <v>415</v>
      </c>
      <c r="U124" t="s">
        <v>415</v>
      </c>
      <c r="V124">
        <v>70</v>
      </c>
      <c r="W124" s="5" t="str">
        <f t="shared" si="5"/>
        <v>LTSU_LV_DemandBONHAM RD</v>
      </c>
    </row>
    <row r="125" spans="1:23" hidden="1">
      <c r="A125" t="s">
        <v>416</v>
      </c>
      <c r="B125" t="s">
        <v>91</v>
      </c>
      <c r="C125" t="s">
        <v>48</v>
      </c>
      <c r="D125" t="s">
        <v>406</v>
      </c>
      <c r="E125" s="3">
        <v>0.4</v>
      </c>
      <c r="F125" t="s">
        <v>411</v>
      </c>
      <c r="G125" t="str">
        <f t="shared" si="3"/>
        <v>LTSU_LV_DemandBRADFIELD PLSummer 2026</v>
      </c>
      <c r="H125" t="s">
        <v>412</v>
      </c>
      <c r="I125" s="64">
        <v>0.01</v>
      </c>
      <c r="J125" s="5">
        <v>46143</v>
      </c>
      <c r="K125" s="5">
        <v>46295</v>
      </c>
      <c r="L125" t="s">
        <v>409</v>
      </c>
      <c r="N125" s="63">
        <v>0.79166666666666663</v>
      </c>
      <c r="O125" s="63">
        <v>0.875</v>
      </c>
      <c r="P125" s="63" t="str">
        <f t="shared" si="4"/>
        <v>19:00 - 21:00</v>
      </c>
      <c r="Q125" s="36" t="s">
        <v>415</v>
      </c>
      <c r="R125">
        <v>218</v>
      </c>
      <c r="S125" s="36" t="s">
        <v>415</v>
      </c>
      <c r="T125" s="36" t="s">
        <v>415</v>
      </c>
      <c r="U125" t="s">
        <v>415</v>
      </c>
      <c r="V125">
        <v>70</v>
      </c>
      <c r="W125" s="5" t="str">
        <f t="shared" si="5"/>
        <v>LTSU_LV_DemandBRADFIELD PL</v>
      </c>
    </row>
    <row r="126" spans="1:23" hidden="1">
      <c r="A126" t="s">
        <v>416</v>
      </c>
      <c r="B126" t="s">
        <v>92</v>
      </c>
      <c r="C126" t="s">
        <v>48</v>
      </c>
      <c r="D126" t="s">
        <v>413</v>
      </c>
      <c r="E126" s="3">
        <v>0.4</v>
      </c>
      <c r="F126" t="s">
        <v>411</v>
      </c>
      <c r="G126" t="str">
        <f t="shared" si="3"/>
        <v>LTSU_LV_DemandBRENTHOUSE RDSummer 2026</v>
      </c>
      <c r="H126" t="s">
        <v>412</v>
      </c>
      <c r="I126" s="64">
        <v>6.9895743500000052E-2</v>
      </c>
      <c r="J126" s="5">
        <v>46143</v>
      </c>
      <c r="K126" s="5">
        <v>46295</v>
      </c>
      <c r="L126" t="s">
        <v>409</v>
      </c>
      <c r="N126" s="63">
        <v>0.79166666666666663</v>
      </c>
      <c r="O126" s="63">
        <v>0.875</v>
      </c>
      <c r="P126" s="63" t="str">
        <f t="shared" si="4"/>
        <v>19:00 - 21:00</v>
      </c>
      <c r="Q126" s="36" t="s">
        <v>415</v>
      </c>
      <c r="R126">
        <v>218</v>
      </c>
      <c r="S126" s="36" t="s">
        <v>415</v>
      </c>
      <c r="T126" s="36" t="s">
        <v>415</v>
      </c>
      <c r="U126" t="s">
        <v>415</v>
      </c>
      <c r="V126">
        <v>70</v>
      </c>
      <c r="W126" s="5" t="str">
        <f t="shared" si="5"/>
        <v>LTSU_LV_DemandBRENTHOUSE RD</v>
      </c>
    </row>
    <row r="127" spans="1:23" hidden="1">
      <c r="A127" t="s">
        <v>416</v>
      </c>
      <c r="B127" t="s">
        <v>93</v>
      </c>
      <c r="C127" t="s">
        <v>48</v>
      </c>
      <c r="D127" t="s">
        <v>414</v>
      </c>
      <c r="E127" s="3">
        <v>0.4</v>
      </c>
      <c r="F127" t="s">
        <v>411</v>
      </c>
      <c r="G127" t="str">
        <f t="shared" si="3"/>
        <v>LTSU_LV_DemandBRITTENDEN CLOSESummer 2026</v>
      </c>
      <c r="H127" t="s">
        <v>412</v>
      </c>
      <c r="I127" s="64">
        <v>0.01</v>
      </c>
      <c r="J127" s="5">
        <v>46143</v>
      </c>
      <c r="K127" s="5">
        <v>46295</v>
      </c>
      <c r="L127" t="s">
        <v>409</v>
      </c>
      <c r="N127" s="63">
        <v>0.79166666666666663</v>
      </c>
      <c r="O127" s="63">
        <v>0.875</v>
      </c>
      <c r="P127" s="63" t="str">
        <f t="shared" si="4"/>
        <v>19:00 - 21:00</v>
      </c>
      <c r="Q127" s="36" t="s">
        <v>415</v>
      </c>
      <c r="R127">
        <v>218</v>
      </c>
      <c r="S127" s="36" t="s">
        <v>415</v>
      </c>
      <c r="T127" s="36" t="s">
        <v>415</v>
      </c>
      <c r="U127" t="s">
        <v>415</v>
      </c>
      <c r="V127">
        <v>70</v>
      </c>
      <c r="W127" s="5" t="str">
        <f t="shared" si="5"/>
        <v>LTSU_LV_DemandBRITTENDEN CLOSE</v>
      </c>
    </row>
    <row r="128" spans="1:23" hidden="1">
      <c r="A128" t="s">
        <v>416</v>
      </c>
      <c r="B128" t="s">
        <v>94</v>
      </c>
      <c r="C128" t="s">
        <v>48</v>
      </c>
      <c r="D128" t="s">
        <v>413</v>
      </c>
      <c r="E128" s="3">
        <v>0.4</v>
      </c>
      <c r="F128" t="s">
        <v>411</v>
      </c>
      <c r="G128" t="str">
        <f t="shared" si="3"/>
        <v>LTSU_LV_DemandBROADMEAD ROADSummer 2026</v>
      </c>
      <c r="H128" t="s">
        <v>412</v>
      </c>
      <c r="I128" s="64">
        <v>4.9417657599999922E-2</v>
      </c>
      <c r="J128" s="5">
        <v>46143</v>
      </c>
      <c r="K128" s="5">
        <v>46295</v>
      </c>
      <c r="L128" t="s">
        <v>409</v>
      </c>
      <c r="N128" s="63">
        <v>0.79166666666666663</v>
      </c>
      <c r="O128" s="63">
        <v>0.875</v>
      </c>
      <c r="P128" s="63" t="str">
        <f t="shared" si="4"/>
        <v>19:00 - 21:00</v>
      </c>
      <c r="Q128" s="36" t="s">
        <v>415</v>
      </c>
      <c r="R128">
        <v>218</v>
      </c>
      <c r="S128" s="36" t="s">
        <v>415</v>
      </c>
      <c r="T128" s="36" t="s">
        <v>415</v>
      </c>
      <c r="U128" t="s">
        <v>415</v>
      </c>
      <c r="V128">
        <v>70</v>
      </c>
      <c r="W128" s="5" t="str">
        <f t="shared" si="5"/>
        <v>LTSU_LV_DemandBROADMEAD ROAD</v>
      </c>
    </row>
    <row r="129" spans="1:23" hidden="1">
      <c r="A129" t="s">
        <v>416</v>
      </c>
      <c r="B129" t="s">
        <v>95</v>
      </c>
      <c r="C129" t="s">
        <v>48</v>
      </c>
      <c r="D129" t="s">
        <v>406</v>
      </c>
      <c r="E129" s="3">
        <v>0.4</v>
      </c>
      <c r="F129" t="s">
        <v>411</v>
      </c>
      <c r="G129" t="str">
        <f t="shared" si="3"/>
        <v>LTSU_LV_DemandBROADOAK AVSummer 2026</v>
      </c>
      <c r="H129" t="s">
        <v>412</v>
      </c>
      <c r="I129" s="64">
        <v>0.01</v>
      </c>
      <c r="J129" s="5">
        <v>46143</v>
      </c>
      <c r="K129" s="5">
        <v>46295</v>
      </c>
      <c r="L129" t="s">
        <v>409</v>
      </c>
      <c r="N129" s="63">
        <v>0.79166666666666663</v>
      </c>
      <c r="O129" s="63">
        <v>0.875</v>
      </c>
      <c r="P129" s="63" t="str">
        <f t="shared" si="4"/>
        <v>19:00 - 21:00</v>
      </c>
      <c r="Q129" s="36" t="s">
        <v>415</v>
      </c>
      <c r="R129">
        <v>218</v>
      </c>
      <c r="S129" s="36" t="s">
        <v>415</v>
      </c>
      <c r="T129" s="36" t="s">
        <v>415</v>
      </c>
      <c r="U129" t="s">
        <v>415</v>
      </c>
      <c r="V129">
        <v>70</v>
      </c>
      <c r="W129" s="5" t="str">
        <f t="shared" si="5"/>
        <v>LTSU_LV_DemandBROADOAK AV</v>
      </c>
    </row>
    <row r="130" spans="1:23" hidden="1">
      <c r="A130" t="s">
        <v>416</v>
      </c>
      <c r="B130" t="s">
        <v>96</v>
      </c>
      <c r="C130" t="s">
        <v>48</v>
      </c>
      <c r="D130" t="s">
        <v>413</v>
      </c>
      <c r="E130" s="3">
        <v>0.4</v>
      </c>
      <c r="F130" t="s">
        <v>411</v>
      </c>
      <c r="G130" t="str">
        <f t="shared" si="3"/>
        <v>LTSU_LV_DemandBROCKLEY GR S/O 84Summer 2026</v>
      </c>
      <c r="H130" t="s">
        <v>412</v>
      </c>
      <c r="I130" s="64">
        <v>8.4521277999999977E-2</v>
      </c>
      <c r="J130" s="5">
        <v>46143</v>
      </c>
      <c r="K130" s="5">
        <v>46295</v>
      </c>
      <c r="L130" t="s">
        <v>409</v>
      </c>
      <c r="N130" s="63">
        <v>0.79166666666666663</v>
      </c>
      <c r="O130" s="63">
        <v>0.875</v>
      </c>
      <c r="P130" s="63" t="str">
        <f t="shared" si="4"/>
        <v>19:00 - 21:00</v>
      </c>
      <c r="Q130" s="36" t="s">
        <v>415</v>
      </c>
      <c r="R130">
        <v>218</v>
      </c>
      <c r="S130" s="36" t="s">
        <v>415</v>
      </c>
      <c r="T130" s="36" t="s">
        <v>415</v>
      </c>
      <c r="U130" t="s">
        <v>415</v>
      </c>
      <c r="V130">
        <v>70</v>
      </c>
      <c r="W130" s="5" t="str">
        <f t="shared" si="5"/>
        <v>LTSU_LV_DemandBROCKLEY GR S/O 84</v>
      </c>
    </row>
    <row r="131" spans="1:23" hidden="1">
      <c r="A131" t="s">
        <v>416</v>
      </c>
      <c r="B131" t="s">
        <v>97</v>
      </c>
      <c r="C131" t="s">
        <v>48</v>
      </c>
      <c r="D131" t="s">
        <v>413</v>
      </c>
      <c r="E131" s="3">
        <v>0.4</v>
      </c>
      <c r="F131" t="s">
        <v>411</v>
      </c>
      <c r="G131" t="str">
        <f t="shared" ref="G131:G194" si="6">_xlfn.CONCAT(C131,B131,F131)</f>
        <v>LTSU_LV_DemandBRONTE CL 23Summer 2026</v>
      </c>
      <c r="H131" t="s">
        <v>412</v>
      </c>
      <c r="I131" s="64">
        <v>3.5574867500000051E-2</v>
      </c>
      <c r="J131" s="5">
        <v>46143</v>
      </c>
      <c r="K131" s="5">
        <v>46295</v>
      </c>
      <c r="L131" t="s">
        <v>409</v>
      </c>
      <c r="N131" s="63">
        <v>0.79166666666666663</v>
      </c>
      <c r="O131" s="63">
        <v>0.875</v>
      </c>
      <c r="P131" s="63" t="str">
        <f t="shared" ref="P131:P194" si="7">TEXT(N131,"HH:MM") &amp; " - " &amp; TEXT(O131,"HH:MM")</f>
        <v>19:00 - 21:00</v>
      </c>
      <c r="Q131" s="36" t="s">
        <v>415</v>
      </c>
      <c r="R131">
        <v>218</v>
      </c>
      <c r="S131" s="36" t="s">
        <v>415</v>
      </c>
      <c r="T131" s="36" t="s">
        <v>415</v>
      </c>
      <c r="U131" t="s">
        <v>415</v>
      </c>
      <c r="V131">
        <v>70</v>
      </c>
      <c r="W131" s="5" t="str">
        <f t="shared" ref="W131:W194" si="8">_xlfn.CONCAT(C131,B131)</f>
        <v>LTSU_LV_DemandBRONTE CL 23</v>
      </c>
    </row>
    <row r="132" spans="1:23" hidden="1">
      <c r="A132" t="s">
        <v>416</v>
      </c>
      <c r="B132" t="s">
        <v>99</v>
      </c>
      <c r="C132" t="s">
        <v>48</v>
      </c>
      <c r="D132" t="s">
        <v>406</v>
      </c>
      <c r="E132" s="3">
        <v>0.4</v>
      </c>
      <c r="F132" t="s">
        <v>411</v>
      </c>
      <c r="G132" t="str">
        <f t="shared" si="6"/>
        <v>LTSU_LV_DemandBROWNFIELDS NO 2Summer 2026</v>
      </c>
      <c r="H132" t="s">
        <v>412</v>
      </c>
      <c r="I132" s="64">
        <v>1.4505506399999969E-2</v>
      </c>
      <c r="J132" s="5">
        <v>46143</v>
      </c>
      <c r="K132" s="5">
        <v>46295</v>
      </c>
      <c r="L132" t="s">
        <v>409</v>
      </c>
      <c r="N132" s="63">
        <v>0.79166666666666663</v>
      </c>
      <c r="O132" s="63">
        <v>0.875</v>
      </c>
      <c r="P132" s="63" t="str">
        <f t="shared" si="7"/>
        <v>19:00 - 21:00</v>
      </c>
      <c r="Q132" s="36" t="s">
        <v>415</v>
      </c>
      <c r="R132">
        <v>218</v>
      </c>
      <c r="S132" s="36" t="s">
        <v>415</v>
      </c>
      <c r="T132" s="36" t="s">
        <v>415</v>
      </c>
      <c r="U132" t="s">
        <v>415</v>
      </c>
      <c r="V132">
        <v>70</v>
      </c>
      <c r="W132" s="5" t="str">
        <f t="shared" si="8"/>
        <v>LTSU_LV_DemandBROWNFIELDS NO 2</v>
      </c>
    </row>
    <row r="133" spans="1:23" hidden="1">
      <c r="A133" t="s">
        <v>416</v>
      </c>
      <c r="B133" t="s">
        <v>100</v>
      </c>
      <c r="C133" t="s">
        <v>48</v>
      </c>
      <c r="D133" t="s">
        <v>414</v>
      </c>
      <c r="E133" s="3">
        <v>0.4</v>
      </c>
      <c r="F133" t="s">
        <v>411</v>
      </c>
      <c r="G133" t="str">
        <f t="shared" si="6"/>
        <v>LTSU_LV_DemandBUTE COURTSummer 2026</v>
      </c>
      <c r="H133" t="s">
        <v>412</v>
      </c>
      <c r="I133" s="64">
        <v>1.3107431500000042E-2</v>
      </c>
      <c r="J133" s="5">
        <v>46143</v>
      </c>
      <c r="K133" s="5">
        <v>46295</v>
      </c>
      <c r="L133" t="s">
        <v>409</v>
      </c>
      <c r="N133" s="63">
        <v>0.79166666666666663</v>
      </c>
      <c r="O133" s="63">
        <v>0.875</v>
      </c>
      <c r="P133" s="63" t="str">
        <f t="shared" si="7"/>
        <v>19:00 - 21:00</v>
      </c>
      <c r="Q133" s="36" t="s">
        <v>415</v>
      </c>
      <c r="R133">
        <v>218</v>
      </c>
      <c r="S133" s="36" t="s">
        <v>415</v>
      </c>
      <c r="T133" s="36" t="s">
        <v>415</v>
      </c>
      <c r="U133" t="s">
        <v>415</v>
      </c>
      <c r="V133">
        <v>70</v>
      </c>
      <c r="W133" s="5" t="str">
        <f t="shared" si="8"/>
        <v>LTSU_LV_DemandBUTE COURT</v>
      </c>
    </row>
    <row r="134" spans="1:23" hidden="1">
      <c r="A134" t="s">
        <v>416</v>
      </c>
      <c r="B134" t="s">
        <v>101</v>
      </c>
      <c r="C134" t="s">
        <v>48</v>
      </c>
      <c r="D134" t="s">
        <v>414</v>
      </c>
      <c r="E134" s="3">
        <v>0.4</v>
      </c>
      <c r="F134" t="s">
        <v>411</v>
      </c>
      <c r="G134" t="str">
        <f t="shared" si="6"/>
        <v>LTSU_LV_DemandBUTLERS PLACESummer 2026</v>
      </c>
      <c r="H134" t="s">
        <v>412</v>
      </c>
      <c r="I134" s="64">
        <v>4.7242313000000036E-2</v>
      </c>
      <c r="J134" s="5">
        <v>46143</v>
      </c>
      <c r="K134" s="5">
        <v>46295</v>
      </c>
      <c r="L134" t="s">
        <v>409</v>
      </c>
      <c r="N134" s="63">
        <v>0.79166666666666663</v>
      </c>
      <c r="O134" s="63">
        <v>0.875</v>
      </c>
      <c r="P134" s="63" t="str">
        <f t="shared" si="7"/>
        <v>19:00 - 21:00</v>
      </c>
      <c r="Q134" s="36" t="s">
        <v>415</v>
      </c>
      <c r="R134">
        <v>218</v>
      </c>
      <c r="S134" s="36" t="s">
        <v>415</v>
      </c>
      <c r="T134" s="36" t="s">
        <v>415</v>
      </c>
      <c r="U134" t="s">
        <v>415</v>
      </c>
      <c r="V134">
        <v>70</v>
      </c>
      <c r="W134" s="5" t="str">
        <f t="shared" si="8"/>
        <v>LTSU_LV_DemandBUTLERS PLACE</v>
      </c>
    </row>
    <row r="135" spans="1:23" hidden="1">
      <c r="A135" t="s">
        <v>416</v>
      </c>
      <c r="B135" t="s">
        <v>102</v>
      </c>
      <c r="C135" t="s">
        <v>48</v>
      </c>
      <c r="D135" t="s">
        <v>414</v>
      </c>
      <c r="E135" s="3">
        <v>0.4</v>
      </c>
      <c r="F135" t="s">
        <v>411</v>
      </c>
      <c r="G135" t="str">
        <f t="shared" si="6"/>
        <v>LTSU_LV_DemandCAMAC ROADSummer 2026</v>
      </c>
      <c r="H135" t="s">
        <v>412</v>
      </c>
      <c r="I135" s="64">
        <v>0.01</v>
      </c>
      <c r="J135" s="5">
        <v>46143</v>
      </c>
      <c r="K135" s="5">
        <v>46295</v>
      </c>
      <c r="L135" t="s">
        <v>409</v>
      </c>
      <c r="N135" s="63">
        <v>0.79166666666666663</v>
      </c>
      <c r="O135" s="63">
        <v>0.875</v>
      </c>
      <c r="P135" s="63" t="str">
        <f t="shared" si="7"/>
        <v>19:00 - 21:00</v>
      </c>
      <c r="Q135" s="36" t="s">
        <v>415</v>
      </c>
      <c r="R135">
        <v>218</v>
      </c>
      <c r="S135" s="36" t="s">
        <v>415</v>
      </c>
      <c r="T135" s="36" t="s">
        <v>415</v>
      </c>
      <c r="U135" t="s">
        <v>415</v>
      </c>
      <c r="V135">
        <v>70</v>
      </c>
      <c r="W135" s="5" t="str">
        <f t="shared" si="8"/>
        <v>LTSU_LV_DemandCAMAC ROAD</v>
      </c>
    </row>
    <row r="136" spans="1:23" hidden="1">
      <c r="A136" t="s">
        <v>416</v>
      </c>
      <c r="B136" t="s">
        <v>103</v>
      </c>
      <c r="C136" t="s">
        <v>48</v>
      </c>
      <c r="D136" t="s">
        <v>406</v>
      </c>
      <c r="E136" s="3">
        <v>0.4</v>
      </c>
      <c r="F136" t="s">
        <v>411</v>
      </c>
      <c r="G136" t="str">
        <f t="shared" si="6"/>
        <v>LTSU_LV_DemandCANNON LN 194Summer 2026</v>
      </c>
      <c r="H136" t="s">
        <v>412</v>
      </c>
      <c r="I136" s="64">
        <v>3.0713616360000019E-2</v>
      </c>
      <c r="J136" s="5">
        <v>46143</v>
      </c>
      <c r="K136" s="5">
        <v>46295</v>
      </c>
      <c r="L136" t="s">
        <v>409</v>
      </c>
      <c r="N136" s="63">
        <v>0.79166666666666663</v>
      </c>
      <c r="O136" s="63">
        <v>0.875</v>
      </c>
      <c r="P136" s="63" t="str">
        <f t="shared" si="7"/>
        <v>19:00 - 21:00</v>
      </c>
      <c r="Q136" s="36" t="s">
        <v>415</v>
      </c>
      <c r="R136">
        <v>218</v>
      </c>
      <c r="S136" s="36" t="s">
        <v>415</v>
      </c>
      <c r="T136" s="36" t="s">
        <v>415</v>
      </c>
      <c r="U136" t="s">
        <v>415</v>
      </c>
      <c r="V136">
        <v>70</v>
      </c>
      <c r="W136" s="5" t="str">
        <f t="shared" si="8"/>
        <v>LTSU_LV_DemandCANNON LN 194</v>
      </c>
    </row>
    <row r="137" spans="1:23" hidden="1">
      <c r="A137" t="s">
        <v>416</v>
      </c>
      <c r="B137" t="s">
        <v>104</v>
      </c>
      <c r="C137" t="s">
        <v>48</v>
      </c>
      <c r="D137" t="s">
        <v>406</v>
      </c>
      <c r="E137" s="3">
        <v>0.4</v>
      </c>
      <c r="F137" t="s">
        <v>411</v>
      </c>
      <c r="G137" t="str">
        <f t="shared" si="6"/>
        <v>LTSU_LV_DemandCAREY RDSummer 2026</v>
      </c>
      <c r="H137" t="s">
        <v>412</v>
      </c>
      <c r="I137" s="64">
        <v>4.9969486799999997E-2</v>
      </c>
      <c r="J137" s="5">
        <v>46143</v>
      </c>
      <c r="K137" s="5">
        <v>46295</v>
      </c>
      <c r="L137" t="s">
        <v>409</v>
      </c>
      <c r="N137" s="63">
        <v>0.79166666666666663</v>
      </c>
      <c r="O137" s="63">
        <v>0.875</v>
      </c>
      <c r="P137" s="63" t="str">
        <f t="shared" si="7"/>
        <v>19:00 - 21:00</v>
      </c>
      <c r="Q137" s="36" t="s">
        <v>415</v>
      </c>
      <c r="R137">
        <v>218</v>
      </c>
      <c r="S137" s="36" t="s">
        <v>415</v>
      </c>
      <c r="T137" s="36" t="s">
        <v>415</v>
      </c>
      <c r="U137" t="s">
        <v>415</v>
      </c>
      <c r="V137">
        <v>70</v>
      </c>
      <c r="W137" s="5" t="str">
        <f t="shared" si="8"/>
        <v>LTSU_LV_DemandCAREY RD</v>
      </c>
    </row>
    <row r="138" spans="1:23" hidden="1">
      <c r="A138" t="s">
        <v>416</v>
      </c>
      <c r="B138" t="s">
        <v>105</v>
      </c>
      <c r="C138" t="s">
        <v>48</v>
      </c>
      <c r="D138" t="s">
        <v>413</v>
      </c>
      <c r="E138" s="3">
        <v>0.4</v>
      </c>
      <c r="F138" t="s">
        <v>411</v>
      </c>
      <c r="G138" t="str">
        <f t="shared" si="6"/>
        <v>LTSU_LV_DemandCARNARVON RD COLLEGE PTSummer 2026</v>
      </c>
      <c r="H138" t="s">
        <v>412</v>
      </c>
      <c r="I138" s="64">
        <v>2.8665931499999964E-2</v>
      </c>
      <c r="J138" s="5">
        <v>46143</v>
      </c>
      <c r="K138" s="5">
        <v>46295</v>
      </c>
      <c r="L138" t="s">
        <v>409</v>
      </c>
      <c r="N138" s="63">
        <v>0.79166666666666663</v>
      </c>
      <c r="O138" s="63">
        <v>0.875</v>
      </c>
      <c r="P138" s="63" t="str">
        <f t="shared" si="7"/>
        <v>19:00 - 21:00</v>
      </c>
      <c r="Q138" s="36" t="s">
        <v>415</v>
      </c>
      <c r="R138">
        <v>218</v>
      </c>
      <c r="S138" s="36" t="s">
        <v>415</v>
      </c>
      <c r="T138" s="36" t="s">
        <v>415</v>
      </c>
      <c r="U138" t="s">
        <v>415</v>
      </c>
      <c r="V138">
        <v>70</v>
      </c>
      <c r="W138" s="5" t="str">
        <f t="shared" si="8"/>
        <v>LTSU_LV_DemandCARNARVON RD COLLEGE PT</v>
      </c>
    </row>
    <row r="139" spans="1:23" hidden="1">
      <c r="A139" t="s">
        <v>416</v>
      </c>
      <c r="B139" t="s">
        <v>107</v>
      </c>
      <c r="C139" t="s">
        <v>48</v>
      </c>
      <c r="D139" t="s">
        <v>406</v>
      </c>
      <c r="E139" s="3">
        <v>0.4</v>
      </c>
      <c r="F139" t="s">
        <v>411</v>
      </c>
      <c r="G139" t="str">
        <f t="shared" si="6"/>
        <v>LTSU_LV_DemandCASTLE PKSummer 2026</v>
      </c>
      <c r="H139" t="s">
        <v>412</v>
      </c>
      <c r="I139" s="64">
        <v>9.2110815000000068E-2</v>
      </c>
      <c r="J139" s="5">
        <v>46143</v>
      </c>
      <c r="K139" s="5">
        <v>46295</v>
      </c>
      <c r="L139" t="s">
        <v>409</v>
      </c>
      <c r="N139" s="63">
        <v>0.79166666666666663</v>
      </c>
      <c r="O139" s="63">
        <v>0.875</v>
      </c>
      <c r="P139" s="63" t="str">
        <f t="shared" si="7"/>
        <v>19:00 - 21:00</v>
      </c>
      <c r="Q139" s="36" t="s">
        <v>415</v>
      </c>
      <c r="R139">
        <v>218</v>
      </c>
      <c r="S139" s="36" t="s">
        <v>415</v>
      </c>
      <c r="T139" s="36" t="s">
        <v>415</v>
      </c>
      <c r="U139" t="s">
        <v>415</v>
      </c>
      <c r="V139">
        <v>70</v>
      </c>
      <c r="W139" s="5" t="str">
        <f t="shared" si="8"/>
        <v>LTSU_LV_DemandCASTLE PK</v>
      </c>
    </row>
    <row r="140" spans="1:23" hidden="1">
      <c r="A140" t="s">
        <v>416</v>
      </c>
      <c r="B140" t="s">
        <v>108</v>
      </c>
      <c r="C140" t="s">
        <v>48</v>
      </c>
      <c r="D140" t="s">
        <v>413</v>
      </c>
      <c r="E140" s="3">
        <v>0.4</v>
      </c>
      <c r="F140" t="s">
        <v>411</v>
      </c>
      <c r="G140" t="str">
        <f t="shared" si="6"/>
        <v>LTSU_LV_DemandCASTLECOMBE RD S/O 66Summer 2026</v>
      </c>
      <c r="H140" t="s">
        <v>412</v>
      </c>
      <c r="I140" s="64">
        <v>4.2639992499999946E-2</v>
      </c>
      <c r="J140" s="5">
        <v>46143</v>
      </c>
      <c r="K140" s="5">
        <v>46295</v>
      </c>
      <c r="L140" t="s">
        <v>409</v>
      </c>
      <c r="N140" s="63">
        <v>0.79166666666666663</v>
      </c>
      <c r="O140" s="63">
        <v>0.875</v>
      </c>
      <c r="P140" s="63" t="str">
        <f t="shared" si="7"/>
        <v>19:00 - 21:00</v>
      </c>
      <c r="Q140" s="36" t="s">
        <v>415</v>
      </c>
      <c r="R140">
        <v>218</v>
      </c>
      <c r="S140" s="36" t="s">
        <v>415</v>
      </c>
      <c r="T140" s="36" t="s">
        <v>415</v>
      </c>
      <c r="U140" t="s">
        <v>415</v>
      </c>
      <c r="V140">
        <v>70</v>
      </c>
      <c r="W140" s="5" t="str">
        <f t="shared" si="8"/>
        <v>LTSU_LV_DemandCASTLECOMBE RD S/O 66</v>
      </c>
    </row>
    <row r="141" spans="1:23" hidden="1">
      <c r="A141" t="s">
        <v>416</v>
      </c>
      <c r="B141" t="s">
        <v>110</v>
      </c>
      <c r="C141" t="s">
        <v>48</v>
      </c>
      <c r="D141" t="s">
        <v>414</v>
      </c>
      <c r="E141" s="3">
        <v>0.4</v>
      </c>
      <c r="F141" t="s">
        <v>411</v>
      </c>
      <c r="G141" t="str">
        <f t="shared" si="6"/>
        <v>LTSU_LV_DemandCENTRAL COURTSummer 2026</v>
      </c>
      <c r="H141" t="s">
        <v>412</v>
      </c>
      <c r="I141" s="64">
        <v>1.2713586299999967E-2</v>
      </c>
      <c r="J141" s="5">
        <v>46143</v>
      </c>
      <c r="K141" s="5">
        <v>46295</v>
      </c>
      <c r="L141" t="s">
        <v>409</v>
      </c>
      <c r="N141" s="63">
        <v>0.79166666666666663</v>
      </c>
      <c r="O141" s="63">
        <v>0.875</v>
      </c>
      <c r="P141" s="63" t="str">
        <f t="shared" si="7"/>
        <v>19:00 - 21:00</v>
      </c>
      <c r="Q141" s="36" t="s">
        <v>415</v>
      </c>
      <c r="R141">
        <v>218</v>
      </c>
      <c r="S141" s="36" t="s">
        <v>415</v>
      </c>
      <c r="T141" s="36" t="s">
        <v>415</v>
      </c>
      <c r="U141" t="s">
        <v>415</v>
      </c>
      <c r="V141">
        <v>70</v>
      </c>
      <c r="W141" s="5" t="str">
        <f t="shared" si="8"/>
        <v>LTSU_LV_DemandCENTRAL COURT</v>
      </c>
    </row>
    <row r="142" spans="1:23" hidden="1">
      <c r="A142" t="s">
        <v>416</v>
      </c>
      <c r="B142" t="s">
        <v>112</v>
      </c>
      <c r="C142" t="s">
        <v>48</v>
      </c>
      <c r="D142" t="s">
        <v>413</v>
      </c>
      <c r="E142" s="3">
        <v>0.4</v>
      </c>
      <c r="F142" t="s">
        <v>411</v>
      </c>
      <c r="G142" t="str">
        <f t="shared" si="6"/>
        <v>LTSU_LV_DemandCHADWELL AVE WILNETT CTSummer 2026</v>
      </c>
      <c r="H142" t="s">
        <v>412</v>
      </c>
      <c r="I142" s="64">
        <v>6.840986800000004E-2</v>
      </c>
      <c r="J142" s="5">
        <v>46143</v>
      </c>
      <c r="K142" s="5">
        <v>46295</v>
      </c>
      <c r="L142" t="s">
        <v>409</v>
      </c>
      <c r="N142" s="63">
        <v>0.79166666666666663</v>
      </c>
      <c r="O142" s="63">
        <v>0.875</v>
      </c>
      <c r="P142" s="63" t="str">
        <f t="shared" si="7"/>
        <v>19:00 - 21:00</v>
      </c>
      <c r="Q142" s="36" t="s">
        <v>415</v>
      </c>
      <c r="R142">
        <v>218</v>
      </c>
      <c r="S142" s="36" t="s">
        <v>415</v>
      </c>
      <c r="T142" s="36" t="s">
        <v>415</v>
      </c>
      <c r="U142" t="s">
        <v>415</v>
      </c>
      <c r="V142">
        <v>70</v>
      </c>
      <c r="W142" s="5" t="str">
        <f t="shared" si="8"/>
        <v>LTSU_LV_DemandCHADWELL AVE WILNETT CT</v>
      </c>
    </row>
    <row r="143" spans="1:23" hidden="1">
      <c r="A143" t="s">
        <v>416</v>
      </c>
      <c r="B143" t="s">
        <v>113</v>
      </c>
      <c r="C143" t="s">
        <v>48</v>
      </c>
      <c r="D143" t="s">
        <v>413</v>
      </c>
      <c r="E143" s="3">
        <v>0.4</v>
      </c>
      <c r="F143" t="s">
        <v>411</v>
      </c>
      <c r="G143" t="str">
        <f t="shared" si="6"/>
        <v>LTSU_LV_DemandCHARLTON PK LANE LIDOSummer 2026</v>
      </c>
      <c r="H143" t="s">
        <v>412</v>
      </c>
      <c r="I143" s="64">
        <v>1.3880060500000013E-2</v>
      </c>
      <c r="J143" s="5">
        <v>46143</v>
      </c>
      <c r="K143" s="5">
        <v>46295</v>
      </c>
      <c r="L143" t="s">
        <v>409</v>
      </c>
      <c r="N143" s="63">
        <v>0.79166666666666663</v>
      </c>
      <c r="O143" s="63">
        <v>0.875</v>
      </c>
      <c r="P143" s="63" t="str">
        <f t="shared" si="7"/>
        <v>19:00 - 21:00</v>
      </c>
      <c r="Q143" s="36" t="s">
        <v>415</v>
      </c>
      <c r="R143">
        <v>218</v>
      </c>
      <c r="S143" s="36" t="s">
        <v>415</v>
      </c>
      <c r="T143" s="36" t="s">
        <v>415</v>
      </c>
      <c r="U143" t="s">
        <v>415</v>
      </c>
      <c r="V143">
        <v>70</v>
      </c>
      <c r="W143" s="5" t="str">
        <f t="shared" si="8"/>
        <v>LTSU_LV_DemandCHARLTON PK LANE LIDO</v>
      </c>
    </row>
    <row r="144" spans="1:23" hidden="1">
      <c r="A144" t="s">
        <v>416</v>
      </c>
      <c r="B144" t="s">
        <v>114</v>
      </c>
      <c r="C144" t="s">
        <v>48</v>
      </c>
      <c r="D144" t="s">
        <v>413</v>
      </c>
      <c r="E144" s="3">
        <v>0.4</v>
      </c>
      <c r="F144" t="s">
        <v>411</v>
      </c>
      <c r="G144" t="str">
        <f t="shared" si="6"/>
        <v>LTSU_LV_DemandCHARTON CLOSESummer 2026</v>
      </c>
      <c r="H144" t="s">
        <v>412</v>
      </c>
      <c r="I144" s="64">
        <v>0.01</v>
      </c>
      <c r="J144" s="5">
        <v>46143</v>
      </c>
      <c r="K144" s="5">
        <v>46295</v>
      </c>
      <c r="L144" t="s">
        <v>409</v>
      </c>
      <c r="N144" s="63">
        <v>0.79166666666666663</v>
      </c>
      <c r="O144" s="63">
        <v>0.875</v>
      </c>
      <c r="P144" s="63" t="str">
        <f t="shared" si="7"/>
        <v>19:00 - 21:00</v>
      </c>
      <c r="Q144" s="36" t="s">
        <v>415</v>
      </c>
      <c r="R144">
        <v>218</v>
      </c>
      <c r="S144" s="36" t="s">
        <v>415</v>
      </c>
      <c r="T144" s="36" t="s">
        <v>415</v>
      </c>
      <c r="U144" t="s">
        <v>415</v>
      </c>
      <c r="V144">
        <v>70</v>
      </c>
      <c r="W144" s="5" t="str">
        <f t="shared" si="8"/>
        <v>LTSU_LV_DemandCHARTON CLOSE</v>
      </c>
    </row>
    <row r="145" spans="1:23" hidden="1">
      <c r="A145" t="s">
        <v>416</v>
      </c>
      <c r="B145" t="s">
        <v>117</v>
      </c>
      <c r="C145" t="s">
        <v>48</v>
      </c>
      <c r="D145" t="s">
        <v>406</v>
      </c>
      <c r="E145" s="3">
        <v>0.4</v>
      </c>
      <c r="F145" t="s">
        <v>411</v>
      </c>
      <c r="G145" t="str">
        <f t="shared" si="6"/>
        <v>LTSU_LV_DemandCHRISTCHURCH STREETSummer 2026</v>
      </c>
      <c r="H145" t="s">
        <v>412</v>
      </c>
      <c r="I145" s="64">
        <v>5.5936623015000027E-2</v>
      </c>
      <c r="J145" s="5">
        <v>46143</v>
      </c>
      <c r="K145" s="5">
        <v>46295</v>
      </c>
      <c r="L145" t="s">
        <v>409</v>
      </c>
      <c r="N145" s="63">
        <v>0.79166666666666663</v>
      </c>
      <c r="O145" s="63">
        <v>0.875</v>
      </c>
      <c r="P145" s="63" t="str">
        <f t="shared" si="7"/>
        <v>19:00 - 21:00</v>
      </c>
      <c r="Q145" s="36" t="s">
        <v>415</v>
      </c>
      <c r="R145">
        <v>218</v>
      </c>
      <c r="S145" s="36" t="s">
        <v>415</v>
      </c>
      <c r="T145" s="36" t="s">
        <v>415</v>
      </c>
      <c r="U145" t="s">
        <v>415</v>
      </c>
      <c r="V145">
        <v>70</v>
      </c>
      <c r="W145" s="5" t="str">
        <f t="shared" si="8"/>
        <v>LTSU_LV_DemandCHRISTCHURCH STREET</v>
      </c>
    </row>
    <row r="146" spans="1:23" hidden="1">
      <c r="A146" t="s">
        <v>416</v>
      </c>
      <c r="B146" t="s">
        <v>120</v>
      </c>
      <c r="C146" t="s">
        <v>48</v>
      </c>
      <c r="D146" t="s">
        <v>413</v>
      </c>
      <c r="E146" s="3">
        <v>0.4</v>
      </c>
      <c r="F146" t="s">
        <v>411</v>
      </c>
      <c r="G146" t="str">
        <f t="shared" si="6"/>
        <v>LTSU_LV_DemandCHURCH RISESummer 2026</v>
      </c>
      <c r="H146" t="s">
        <v>412</v>
      </c>
      <c r="I146" s="64">
        <v>0.01</v>
      </c>
      <c r="J146" s="5">
        <v>46143</v>
      </c>
      <c r="K146" s="5">
        <v>46295</v>
      </c>
      <c r="L146" t="s">
        <v>409</v>
      </c>
      <c r="N146" s="63">
        <v>0.79166666666666663</v>
      </c>
      <c r="O146" s="63">
        <v>0.875</v>
      </c>
      <c r="P146" s="63" t="str">
        <f t="shared" si="7"/>
        <v>19:00 - 21:00</v>
      </c>
      <c r="Q146" s="36" t="s">
        <v>415</v>
      </c>
      <c r="R146">
        <v>218</v>
      </c>
      <c r="S146" s="36" t="s">
        <v>415</v>
      </c>
      <c r="T146" s="36" t="s">
        <v>415</v>
      </c>
      <c r="U146" t="s">
        <v>415</v>
      </c>
      <c r="V146">
        <v>70</v>
      </c>
      <c r="W146" s="5" t="str">
        <f t="shared" si="8"/>
        <v>LTSU_LV_DemandCHURCH RISE</v>
      </c>
    </row>
    <row r="147" spans="1:23" hidden="1">
      <c r="A147" t="s">
        <v>416</v>
      </c>
      <c r="B147" t="s">
        <v>122</v>
      </c>
      <c r="C147" t="s">
        <v>48</v>
      </c>
      <c r="D147" t="s">
        <v>413</v>
      </c>
      <c r="E147" s="3">
        <v>0.4</v>
      </c>
      <c r="F147" t="s">
        <v>411</v>
      </c>
      <c r="G147" t="str">
        <f t="shared" si="6"/>
        <v>LTSU_LV_DemandCOLBERG PLACESummer 2026</v>
      </c>
      <c r="H147" t="s">
        <v>412</v>
      </c>
      <c r="I147" s="64">
        <v>7.8723117999999981E-2</v>
      </c>
      <c r="J147" s="5">
        <v>46143</v>
      </c>
      <c r="K147" s="5">
        <v>46295</v>
      </c>
      <c r="L147" t="s">
        <v>409</v>
      </c>
      <c r="N147" s="63">
        <v>0.79166666666666663</v>
      </c>
      <c r="O147" s="63">
        <v>0.875</v>
      </c>
      <c r="P147" s="63" t="str">
        <f t="shared" si="7"/>
        <v>19:00 - 21:00</v>
      </c>
      <c r="Q147" s="36" t="s">
        <v>415</v>
      </c>
      <c r="R147">
        <v>218</v>
      </c>
      <c r="S147" s="36" t="s">
        <v>415</v>
      </c>
      <c r="T147" s="36" t="s">
        <v>415</v>
      </c>
      <c r="U147" t="s">
        <v>415</v>
      </c>
      <c r="V147">
        <v>70</v>
      </c>
      <c r="W147" s="5" t="str">
        <f t="shared" si="8"/>
        <v>LTSU_LV_DemandCOLBERG PLACE</v>
      </c>
    </row>
    <row r="148" spans="1:23" hidden="1">
      <c r="A148" t="s">
        <v>416</v>
      </c>
      <c r="B148" t="s">
        <v>123</v>
      </c>
      <c r="C148" t="s">
        <v>48</v>
      </c>
      <c r="D148" t="s">
        <v>414</v>
      </c>
      <c r="E148" s="3">
        <v>0.4</v>
      </c>
      <c r="F148" t="s">
        <v>411</v>
      </c>
      <c r="G148" t="str">
        <f t="shared" si="6"/>
        <v>LTSU_LV_DemandCOLDHARBOUR ROADSummer 2026</v>
      </c>
      <c r="H148" t="s">
        <v>412</v>
      </c>
      <c r="I148" s="64">
        <v>0.102740622</v>
      </c>
      <c r="J148" s="5">
        <v>46143</v>
      </c>
      <c r="K148" s="5">
        <v>46295</v>
      </c>
      <c r="L148" t="s">
        <v>409</v>
      </c>
      <c r="N148" s="63">
        <v>0.79166666666666663</v>
      </c>
      <c r="O148" s="63">
        <v>0.875</v>
      </c>
      <c r="P148" s="63" t="str">
        <f t="shared" si="7"/>
        <v>19:00 - 21:00</v>
      </c>
      <c r="Q148" s="36" t="s">
        <v>415</v>
      </c>
      <c r="R148">
        <v>218</v>
      </c>
      <c r="S148" s="36" t="s">
        <v>415</v>
      </c>
      <c r="T148" s="36" t="s">
        <v>415</v>
      </c>
      <c r="U148" t="s">
        <v>415</v>
      </c>
      <c r="V148">
        <v>70</v>
      </c>
      <c r="W148" s="5" t="str">
        <f t="shared" si="8"/>
        <v>LTSU_LV_DemandCOLDHARBOUR ROAD</v>
      </c>
    </row>
    <row r="149" spans="1:23" hidden="1">
      <c r="A149" t="s">
        <v>416</v>
      </c>
      <c r="B149" t="s">
        <v>126</v>
      </c>
      <c r="C149" t="s">
        <v>48</v>
      </c>
      <c r="D149" t="s">
        <v>406</v>
      </c>
      <c r="E149" s="3">
        <v>0.4</v>
      </c>
      <c r="F149" t="s">
        <v>411</v>
      </c>
      <c r="G149" t="str">
        <f t="shared" si="6"/>
        <v>LTSU_LV_DemandCOMMON LNSummer 2026</v>
      </c>
      <c r="H149" t="s">
        <v>412</v>
      </c>
      <c r="I149" s="64">
        <v>6.1719557250000001E-2</v>
      </c>
      <c r="J149" s="5">
        <v>46143</v>
      </c>
      <c r="K149" s="5">
        <v>46295</v>
      </c>
      <c r="L149" t="s">
        <v>409</v>
      </c>
      <c r="N149" s="63">
        <v>0.79166666666666663</v>
      </c>
      <c r="O149" s="63">
        <v>0.875</v>
      </c>
      <c r="P149" s="63" t="str">
        <f t="shared" si="7"/>
        <v>19:00 - 21:00</v>
      </c>
      <c r="Q149" s="36" t="s">
        <v>415</v>
      </c>
      <c r="R149">
        <v>218</v>
      </c>
      <c r="S149" s="36" t="s">
        <v>415</v>
      </c>
      <c r="T149" s="36" t="s">
        <v>415</v>
      </c>
      <c r="U149" t="s">
        <v>415</v>
      </c>
      <c r="V149">
        <v>70</v>
      </c>
      <c r="W149" s="5" t="str">
        <f t="shared" si="8"/>
        <v>LTSU_LV_DemandCOMMON LN</v>
      </c>
    </row>
    <row r="150" spans="1:23" hidden="1">
      <c r="A150" t="s">
        <v>416</v>
      </c>
      <c r="B150" t="s">
        <v>127</v>
      </c>
      <c r="C150" t="s">
        <v>48</v>
      </c>
      <c r="D150" t="s">
        <v>413</v>
      </c>
      <c r="E150" s="3">
        <v>0.4</v>
      </c>
      <c r="F150" t="s">
        <v>411</v>
      </c>
      <c r="G150" t="str">
        <f t="shared" si="6"/>
        <v>LTSU_LV_DemandCORNTHWAITE RDSummer 2026</v>
      </c>
      <c r="H150" t="s">
        <v>412</v>
      </c>
      <c r="I150" s="64">
        <v>3.7927005500000055E-2</v>
      </c>
      <c r="J150" s="5">
        <v>46143</v>
      </c>
      <c r="K150" s="5">
        <v>46295</v>
      </c>
      <c r="L150" t="s">
        <v>409</v>
      </c>
      <c r="N150" s="63">
        <v>0.79166666666666663</v>
      </c>
      <c r="O150" s="63">
        <v>0.875</v>
      </c>
      <c r="P150" s="63" t="str">
        <f t="shared" si="7"/>
        <v>19:00 - 21:00</v>
      </c>
      <c r="Q150" s="36" t="s">
        <v>415</v>
      </c>
      <c r="R150">
        <v>218</v>
      </c>
      <c r="S150" s="36" t="s">
        <v>415</v>
      </c>
      <c r="T150" s="36" t="s">
        <v>415</v>
      </c>
      <c r="U150" t="s">
        <v>415</v>
      </c>
      <c r="V150">
        <v>70</v>
      </c>
      <c r="W150" s="5" t="str">
        <f t="shared" si="8"/>
        <v>LTSU_LV_DemandCORNTHWAITE RD</v>
      </c>
    </row>
    <row r="151" spans="1:23" hidden="1">
      <c r="A151" t="s">
        <v>416</v>
      </c>
      <c r="B151" t="s">
        <v>130</v>
      </c>
      <c r="C151" t="s">
        <v>48</v>
      </c>
      <c r="D151" t="s">
        <v>413</v>
      </c>
      <c r="E151" s="3">
        <v>0.4</v>
      </c>
      <c r="F151" t="s">
        <v>411</v>
      </c>
      <c r="G151" t="str">
        <f t="shared" si="6"/>
        <v>LTSU_LV_DemandCROOKED BILLETSummer 2026</v>
      </c>
      <c r="H151" t="s">
        <v>412</v>
      </c>
      <c r="I151" s="64">
        <v>0.14550577949999999</v>
      </c>
      <c r="J151" s="5">
        <v>46143</v>
      </c>
      <c r="K151" s="5">
        <v>46295</v>
      </c>
      <c r="L151" t="s">
        <v>409</v>
      </c>
      <c r="N151" s="63">
        <v>0.79166666666666663</v>
      </c>
      <c r="O151" s="63">
        <v>0.875</v>
      </c>
      <c r="P151" s="63" t="str">
        <f t="shared" si="7"/>
        <v>19:00 - 21:00</v>
      </c>
      <c r="Q151" s="36" t="s">
        <v>415</v>
      </c>
      <c r="R151">
        <v>218</v>
      </c>
      <c r="S151" s="36" t="s">
        <v>415</v>
      </c>
      <c r="T151" s="36" t="s">
        <v>415</v>
      </c>
      <c r="U151" t="s">
        <v>415</v>
      </c>
      <c r="V151">
        <v>70</v>
      </c>
      <c r="W151" s="5" t="str">
        <f t="shared" si="8"/>
        <v>LTSU_LV_DemandCROOKED BILLET</v>
      </c>
    </row>
    <row r="152" spans="1:23" hidden="1">
      <c r="A152" t="s">
        <v>416</v>
      </c>
      <c r="B152" t="s">
        <v>133</v>
      </c>
      <c r="C152" t="s">
        <v>48</v>
      </c>
      <c r="D152" t="s">
        <v>406</v>
      </c>
      <c r="E152" s="3">
        <v>0.4</v>
      </c>
      <c r="F152" t="s">
        <v>411</v>
      </c>
      <c r="G152" t="str">
        <f t="shared" si="6"/>
        <v>LTSU_LV_DemandDENBY GRANGESummer 2026</v>
      </c>
      <c r="H152" t="s">
        <v>412</v>
      </c>
      <c r="I152" s="64">
        <v>3.1750773074999974E-2</v>
      </c>
      <c r="J152" s="5">
        <v>46143</v>
      </c>
      <c r="K152" s="5">
        <v>46295</v>
      </c>
      <c r="L152" t="s">
        <v>409</v>
      </c>
      <c r="N152" s="63">
        <v>0.79166666666666663</v>
      </c>
      <c r="O152" s="63">
        <v>0.875</v>
      </c>
      <c r="P152" s="63" t="str">
        <f t="shared" si="7"/>
        <v>19:00 - 21:00</v>
      </c>
      <c r="Q152" s="36" t="s">
        <v>415</v>
      </c>
      <c r="R152">
        <v>218</v>
      </c>
      <c r="S152" s="36" t="s">
        <v>415</v>
      </c>
      <c r="T152" s="36" t="s">
        <v>415</v>
      </c>
      <c r="U152" t="s">
        <v>415</v>
      </c>
      <c r="V152">
        <v>70</v>
      </c>
      <c r="W152" s="5" t="str">
        <f t="shared" si="8"/>
        <v>LTSU_LV_DemandDENBY GRANGE</v>
      </c>
    </row>
    <row r="153" spans="1:23" hidden="1">
      <c r="A153" t="s">
        <v>416</v>
      </c>
      <c r="B153" t="s">
        <v>136</v>
      </c>
      <c r="C153" t="s">
        <v>48</v>
      </c>
      <c r="D153" t="s">
        <v>413</v>
      </c>
      <c r="E153" s="3">
        <v>0.4</v>
      </c>
      <c r="F153" t="s">
        <v>411</v>
      </c>
      <c r="G153" t="str">
        <f t="shared" si="6"/>
        <v>LTSU_LV_DemandDEVONPORT GDNS 28Summer 2026</v>
      </c>
      <c r="H153" t="s">
        <v>412</v>
      </c>
      <c r="I153" s="64">
        <v>6.8422611000000022E-2</v>
      </c>
      <c r="J153" s="5">
        <v>46143</v>
      </c>
      <c r="K153" s="5">
        <v>46295</v>
      </c>
      <c r="L153" t="s">
        <v>409</v>
      </c>
      <c r="N153" s="63">
        <v>0.79166666666666663</v>
      </c>
      <c r="O153" s="63">
        <v>0.875</v>
      </c>
      <c r="P153" s="63" t="str">
        <f t="shared" si="7"/>
        <v>19:00 - 21:00</v>
      </c>
      <c r="Q153" s="36" t="s">
        <v>415</v>
      </c>
      <c r="R153">
        <v>218</v>
      </c>
      <c r="S153" s="36" t="s">
        <v>415</v>
      </c>
      <c r="T153" s="36" t="s">
        <v>415</v>
      </c>
      <c r="U153" t="s">
        <v>415</v>
      </c>
      <c r="V153">
        <v>70</v>
      </c>
      <c r="W153" s="5" t="str">
        <f t="shared" si="8"/>
        <v>LTSU_LV_DemandDEVONPORT GDNS 28</v>
      </c>
    </row>
    <row r="154" spans="1:23" hidden="1">
      <c r="A154" t="s">
        <v>416</v>
      </c>
      <c r="B154" t="s">
        <v>137</v>
      </c>
      <c r="C154" t="s">
        <v>48</v>
      </c>
      <c r="D154" t="s">
        <v>414</v>
      </c>
      <c r="E154" s="3">
        <v>0.4</v>
      </c>
      <c r="F154" t="s">
        <v>411</v>
      </c>
      <c r="G154" t="str">
        <f t="shared" si="6"/>
        <v>LTSU_LV_DemandDOWNESummer 2026</v>
      </c>
      <c r="H154" t="s">
        <v>412</v>
      </c>
      <c r="I154" s="64">
        <v>5.0929970175000019E-2</v>
      </c>
      <c r="J154" s="5">
        <v>46143</v>
      </c>
      <c r="K154" s="5">
        <v>46295</v>
      </c>
      <c r="L154" t="s">
        <v>409</v>
      </c>
      <c r="N154" s="63">
        <v>0.79166666666666663</v>
      </c>
      <c r="O154" s="63">
        <v>0.875</v>
      </c>
      <c r="P154" s="63" t="str">
        <f t="shared" si="7"/>
        <v>19:00 - 21:00</v>
      </c>
      <c r="Q154" s="36" t="s">
        <v>415</v>
      </c>
      <c r="R154">
        <v>218</v>
      </c>
      <c r="S154" s="36" t="s">
        <v>415</v>
      </c>
      <c r="T154" s="36" t="s">
        <v>415</v>
      </c>
      <c r="U154" t="s">
        <v>415</v>
      </c>
      <c r="V154">
        <v>70</v>
      </c>
      <c r="W154" s="5" t="str">
        <f t="shared" si="8"/>
        <v>LTSU_LV_DemandDOWNE</v>
      </c>
    </row>
    <row r="155" spans="1:23" hidden="1">
      <c r="A155" t="s">
        <v>416</v>
      </c>
      <c r="B155" t="s">
        <v>139</v>
      </c>
      <c r="C155" t="s">
        <v>48</v>
      </c>
      <c r="D155" t="s">
        <v>414</v>
      </c>
      <c r="E155" s="3">
        <v>0.4</v>
      </c>
      <c r="F155" t="s">
        <v>411</v>
      </c>
      <c r="G155" t="str">
        <f t="shared" si="6"/>
        <v>LTSU_LV_DemandDOWNMERESummer 2026</v>
      </c>
      <c r="H155" t="s">
        <v>412</v>
      </c>
      <c r="I155" s="64">
        <v>3.2770238700000023E-2</v>
      </c>
      <c r="J155" s="5">
        <v>46143</v>
      </c>
      <c r="K155" s="5">
        <v>46295</v>
      </c>
      <c r="L155" t="s">
        <v>409</v>
      </c>
      <c r="N155" s="63">
        <v>0.79166666666666663</v>
      </c>
      <c r="O155" s="63">
        <v>0.875</v>
      </c>
      <c r="P155" s="63" t="str">
        <f t="shared" si="7"/>
        <v>19:00 - 21:00</v>
      </c>
      <c r="Q155" s="36" t="s">
        <v>415</v>
      </c>
      <c r="R155">
        <v>218</v>
      </c>
      <c r="S155" s="36" t="s">
        <v>415</v>
      </c>
      <c r="T155" s="36" t="s">
        <v>415</v>
      </c>
      <c r="U155" t="s">
        <v>415</v>
      </c>
      <c r="V155">
        <v>70</v>
      </c>
      <c r="W155" s="5" t="str">
        <f t="shared" si="8"/>
        <v>LTSU_LV_DemandDOWNMERE</v>
      </c>
    </row>
    <row r="156" spans="1:23" hidden="1">
      <c r="A156" t="s">
        <v>416</v>
      </c>
      <c r="B156" t="s">
        <v>140</v>
      </c>
      <c r="C156" t="s">
        <v>48</v>
      </c>
      <c r="D156" t="s">
        <v>413</v>
      </c>
      <c r="E156" s="3">
        <v>0.4</v>
      </c>
      <c r="F156" t="s">
        <v>411</v>
      </c>
      <c r="G156" t="str">
        <f t="shared" si="6"/>
        <v>LTSU_LV_DemandDOWNTON AVE 32-36Summer 2026</v>
      </c>
      <c r="H156" t="s">
        <v>412</v>
      </c>
      <c r="I156" s="64">
        <v>1.1305985000000017E-2</v>
      </c>
      <c r="J156" s="5">
        <v>46143</v>
      </c>
      <c r="K156" s="5">
        <v>46295</v>
      </c>
      <c r="L156" t="s">
        <v>409</v>
      </c>
      <c r="N156" s="63">
        <v>0.79166666666666663</v>
      </c>
      <c r="O156" s="63">
        <v>0.875</v>
      </c>
      <c r="P156" s="63" t="str">
        <f t="shared" si="7"/>
        <v>19:00 - 21:00</v>
      </c>
      <c r="Q156" s="36" t="s">
        <v>415</v>
      </c>
      <c r="R156">
        <v>218</v>
      </c>
      <c r="S156" s="36" t="s">
        <v>415</v>
      </c>
      <c r="T156" s="36" t="s">
        <v>415</v>
      </c>
      <c r="U156" t="s">
        <v>415</v>
      </c>
      <c r="V156">
        <v>70</v>
      </c>
      <c r="W156" s="5" t="str">
        <f t="shared" si="8"/>
        <v>LTSU_LV_DemandDOWNTON AVE 32-36</v>
      </c>
    </row>
    <row r="157" spans="1:23" hidden="1">
      <c r="A157" t="s">
        <v>416</v>
      </c>
      <c r="B157" t="s">
        <v>141</v>
      </c>
      <c r="C157" t="s">
        <v>48</v>
      </c>
      <c r="D157" t="s">
        <v>406</v>
      </c>
      <c r="E157" s="3">
        <v>0.4</v>
      </c>
      <c r="F157" t="s">
        <v>411</v>
      </c>
      <c r="G157" t="str">
        <f t="shared" si="6"/>
        <v>LTSU_LV_DemandE E B DEPOTSummer 2026</v>
      </c>
      <c r="H157" t="s">
        <v>412</v>
      </c>
      <c r="I157" s="64">
        <v>4.3384622084999977E-2</v>
      </c>
      <c r="J157" s="5">
        <v>46143</v>
      </c>
      <c r="K157" s="5">
        <v>46295</v>
      </c>
      <c r="L157" t="s">
        <v>409</v>
      </c>
      <c r="N157" s="63">
        <v>0.79166666666666663</v>
      </c>
      <c r="O157" s="63">
        <v>0.875</v>
      </c>
      <c r="P157" s="63" t="str">
        <f t="shared" si="7"/>
        <v>19:00 - 21:00</v>
      </c>
      <c r="Q157" s="36" t="s">
        <v>415</v>
      </c>
      <c r="R157">
        <v>218</v>
      </c>
      <c r="S157" s="36" t="s">
        <v>415</v>
      </c>
      <c r="T157" s="36" t="s">
        <v>415</v>
      </c>
      <c r="U157" t="s">
        <v>415</v>
      </c>
      <c r="V157">
        <v>70</v>
      </c>
      <c r="W157" s="5" t="str">
        <f t="shared" si="8"/>
        <v>LTSU_LV_DemandE E B DEPOT</v>
      </c>
    </row>
    <row r="158" spans="1:23" hidden="1">
      <c r="A158" t="s">
        <v>416</v>
      </c>
      <c r="B158" t="s">
        <v>142</v>
      </c>
      <c r="C158" t="s">
        <v>48</v>
      </c>
      <c r="D158" t="s">
        <v>406</v>
      </c>
      <c r="E158" s="3">
        <v>0.4</v>
      </c>
      <c r="F158" t="s">
        <v>411</v>
      </c>
      <c r="G158" t="str">
        <f t="shared" si="6"/>
        <v>LTSU_LV_DemandEASTSummer 2026</v>
      </c>
      <c r="H158" t="s">
        <v>412</v>
      </c>
      <c r="I158" s="64">
        <v>9.7060301099999982E-2</v>
      </c>
      <c r="J158" s="5">
        <v>46143</v>
      </c>
      <c r="K158" s="5">
        <v>46295</v>
      </c>
      <c r="L158" t="s">
        <v>409</v>
      </c>
      <c r="N158" s="63">
        <v>0.79166666666666663</v>
      </c>
      <c r="O158" s="63">
        <v>0.875</v>
      </c>
      <c r="P158" s="63" t="str">
        <f t="shared" si="7"/>
        <v>19:00 - 21:00</v>
      </c>
      <c r="Q158" s="36" t="s">
        <v>415</v>
      </c>
      <c r="R158">
        <v>218</v>
      </c>
      <c r="S158" s="36" t="s">
        <v>415</v>
      </c>
      <c r="T158" s="36" t="s">
        <v>415</v>
      </c>
      <c r="U158" t="s">
        <v>415</v>
      </c>
      <c r="V158">
        <v>70</v>
      </c>
      <c r="W158" s="5" t="str">
        <f t="shared" si="8"/>
        <v>LTSU_LV_DemandEAST</v>
      </c>
    </row>
    <row r="159" spans="1:23" hidden="1">
      <c r="A159" t="s">
        <v>416</v>
      </c>
      <c r="B159" t="s">
        <v>143</v>
      </c>
      <c r="C159" t="s">
        <v>48</v>
      </c>
      <c r="D159" t="s">
        <v>406</v>
      </c>
      <c r="E159" s="3">
        <v>0.4</v>
      </c>
      <c r="F159" t="s">
        <v>411</v>
      </c>
      <c r="G159" t="str">
        <f t="shared" si="6"/>
        <v>LTSU_LV_DemandEASTDENE DRSummer 2026</v>
      </c>
      <c r="H159" t="s">
        <v>412</v>
      </c>
      <c r="I159" s="64">
        <v>0.11870746499999996</v>
      </c>
      <c r="J159" s="5">
        <v>46143</v>
      </c>
      <c r="K159" s="5">
        <v>46295</v>
      </c>
      <c r="L159" t="s">
        <v>409</v>
      </c>
      <c r="N159" s="63">
        <v>0.79166666666666663</v>
      </c>
      <c r="O159" s="63">
        <v>0.875</v>
      </c>
      <c r="P159" s="63" t="str">
        <f t="shared" si="7"/>
        <v>19:00 - 21:00</v>
      </c>
      <c r="Q159" s="36" t="s">
        <v>415</v>
      </c>
      <c r="R159">
        <v>218</v>
      </c>
      <c r="S159" s="36" t="s">
        <v>415</v>
      </c>
      <c r="T159" s="36" t="s">
        <v>415</v>
      </c>
      <c r="U159" t="s">
        <v>415</v>
      </c>
      <c r="V159">
        <v>70</v>
      </c>
      <c r="W159" s="5" t="str">
        <f t="shared" si="8"/>
        <v>LTSU_LV_DemandEASTDENE DR</v>
      </c>
    </row>
    <row r="160" spans="1:23" hidden="1">
      <c r="A160" t="s">
        <v>416</v>
      </c>
      <c r="B160" t="s">
        <v>144</v>
      </c>
      <c r="C160" t="s">
        <v>48</v>
      </c>
      <c r="D160" t="s">
        <v>413</v>
      </c>
      <c r="E160" s="3">
        <v>0.4</v>
      </c>
      <c r="F160" t="s">
        <v>411</v>
      </c>
      <c r="G160" t="str">
        <f t="shared" si="6"/>
        <v>LTSU_LV_DemandEASTERN AVE 567Summer 2026</v>
      </c>
      <c r="H160" t="s">
        <v>412</v>
      </c>
      <c r="I160" s="64">
        <v>0.10102904400000001</v>
      </c>
      <c r="J160" s="5">
        <v>46143</v>
      </c>
      <c r="K160" s="5">
        <v>46295</v>
      </c>
      <c r="L160" t="s">
        <v>409</v>
      </c>
      <c r="N160" s="63">
        <v>0.79166666666666663</v>
      </c>
      <c r="O160" s="63">
        <v>0.875</v>
      </c>
      <c r="P160" s="63" t="str">
        <f t="shared" si="7"/>
        <v>19:00 - 21:00</v>
      </c>
      <c r="Q160" s="36" t="s">
        <v>415</v>
      </c>
      <c r="R160">
        <v>218</v>
      </c>
      <c r="S160" s="36" t="s">
        <v>415</v>
      </c>
      <c r="T160" s="36" t="s">
        <v>415</v>
      </c>
      <c r="U160" t="s">
        <v>415</v>
      </c>
      <c r="V160">
        <v>70</v>
      </c>
      <c r="W160" s="5" t="str">
        <f t="shared" si="8"/>
        <v>LTSU_LV_DemandEASTERN AVE 567</v>
      </c>
    </row>
    <row r="161" spans="1:23" hidden="1">
      <c r="A161" t="s">
        <v>416</v>
      </c>
      <c r="B161" t="s">
        <v>146</v>
      </c>
      <c r="C161" t="s">
        <v>48</v>
      </c>
      <c r="D161" t="s">
        <v>414</v>
      </c>
      <c r="E161" s="3">
        <v>0.4</v>
      </c>
      <c r="F161" t="s">
        <v>411</v>
      </c>
      <c r="G161" t="str">
        <f t="shared" si="6"/>
        <v>LTSU_LV_DemandEDGEHILL ROADSummer 2026</v>
      </c>
      <c r="H161" t="s">
        <v>412</v>
      </c>
      <c r="I161" s="64">
        <v>2.6077078000000031E-2</v>
      </c>
      <c r="J161" s="5">
        <v>46143</v>
      </c>
      <c r="K161" s="5">
        <v>46295</v>
      </c>
      <c r="L161" t="s">
        <v>409</v>
      </c>
      <c r="N161" s="63">
        <v>0.79166666666666663</v>
      </c>
      <c r="O161" s="63">
        <v>0.875</v>
      </c>
      <c r="P161" s="63" t="str">
        <f t="shared" si="7"/>
        <v>19:00 - 21:00</v>
      </c>
      <c r="Q161" s="36" t="s">
        <v>415</v>
      </c>
      <c r="R161">
        <v>218</v>
      </c>
      <c r="S161" s="36" t="s">
        <v>415</v>
      </c>
      <c r="T161" s="36" t="s">
        <v>415</v>
      </c>
      <c r="U161" t="s">
        <v>415</v>
      </c>
      <c r="V161">
        <v>70</v>
      </c>
      <c r="W161" s="5" t="str">
        <f t="shared" si="8"/>
        <v>LTSU_LV_DemandEDGEHILL ROAD</v>
      </c>
    </row>
    <row r="162" spans="1:23" hidden="1">
      <c r="A162" t="s">
        <v>416</v>
      </c>
      <c r="B162" t="s">
        <v>147</v>
      </c>
      <c r="C162" t="s">
        <v>48</v>
      </c>
      <c r="D162" t="s">
        <v>414</v>
      </c>
      <c r="E162" s="3">
        <v>0.4</v>
      </c>
      <c r="F162" t="s">
        <v>411</v>
      </c>
      <c r="G162" t="str">
        <f t="shared" si="6"/>
        <v>LTSU_LV_DemandELDON PARKSummer 2026</v>
      </c>
      <c r="H162" t="s">
        <v>412</v>
      </c>
      <c r="I162" s="64">
        <v>2.9201877999999959E-2</v>
      </c>
      <c r="J162" s="5">
        <v>46143</v>
      </c>
      <c r="K162" s="5">
        <v>46295</v>
      </c>
      <c r="L162" t="s">
        <v>409</v>
      </c>
      <c r="N162" s="63">
        <v>0.79166666666666663</v>
      </c>
      <c r="O162" s="63">
        <v>0.875</v>
      </c>
      <c r="P162" s="63" t="str">
        <f t="shared" si="7"/>
        <v>19:00 - 21:00</v>
      </c>
      <c r="Q162" s="36" t="s">
        <v>415</v>
      </c>
      <c r="R162">
        <v>218</v>
      </c>
      <c r="S162" s="36" t="s">
        <v>415</v>
      </c>
      <c r="T162" s="36" t="s">
        <v>415</v>
      </c>
      <c r="U162" t="s">
        <v>415</v>
      </c>
      <c r="V162">
        <v>70</v>
      </c>
      <c r="W162" s="5" t="str">
        <f t="shared" si="8"/>
        <v>LTSU_LV_DemandELDON PARK</v>
      </c>
    </row>
    <row r="163" spans="1:23" hidden="1">
      <c r="A163" t="s">
        <v>416</v>
      </c>
      <c r="B163" t="s">
        <v>148</v>
      </c>
      <c r="C163" t="s">
        <v>48</v>
      </c>
      <c r="D163" t="s">
        <v>414</v>
      </c>
      <c r="E163" s="3">
        <v>0.4</v>
      </c>
      <c r="F163" t="s">
        <v>411</v>
      </c>
      <c r="G163" t="str">
        <f t="shared" si="6"/>
        <v>LTSU_LV_DemandELEANOR AVENUESummer 2026</v>
      </c>
      <c r="H163" t="s">
        <v>412</v>
      </c>
      <c r="I163" s="64">
        <v>0.01</v>
      </c>
      <c r="J163" s="5">
        <v>46143</v>
      </c>
      <c r="K163" s="5">
        <v>46295</v>
      </c>
      <c r="L163" t="s">
        <v>409</v>
      </c>
      <c r="N163" s="63">
        <v>0.79166666666666663</v>
      </c>
      <c r="O163" s="63">
        <v>0.875</v>
      </c>
      <c r="P163" s="63" t="str">
        <f t="shared" si="7"/>
        <v>19:00 - 21:00</v>
      </c>
      <c r="Q163" s="36" t="s">
        <v>415</v>
      </c>
      <c r="R163">
        <v>218</v>
      </c>
      <c r="S163" s="36" t="s">
        <v>415</v>
      </c>
      <c r="T163" s="36" t="s">
        <v>415</v>
      </c>
      <c r="U163" t="s">
        <v>415</v>
      </c>
      <c r="V163">
        <v>70</v>
      </c>
      <c r="W163" s="5" t="str">
        <f t="shared" si="8"/>
        <v>LTSU_LV_DemandELEANOR AVENUE</v>
      </c>
    </row>
    <row r="164" spans="1:23" hidden="1">
      <c r="A164" t="s">
        <v>416</v>
      </c>
      <c r="B164" t="s">
        <v>149</v>
      </c>
      <c r="C164" t="s">
        <v>48</v>
      </c>
      <c r="D164" t="s">
        <v>414</v>
      </c>
      <c r="E164" s="3">
        <v>0.4</v>
      </c>
      <c r="F164" t="s">
        <v>411</v>
      </c>
      <c r="G164" t="str">
        <f t="shared" si="6"/>
        <v>LTSU_LV_DemandELM GROVE PARADESummer 2026</v>
      </c>
      <c r="H164" t="s">
        <v>412</v>
      </c>
      <c r="I164" s="64">
        <v>5.4263112000000002E-2</v>
      </c>
      <c r="J164" s="5">
        <v>46143</v>
      </c>
      <c r="K164" s="5">
        <v>46295</v>
      </c>
      <c r="L164" t="s">
        <v>409</v>
      </c>
      <c r="N164" s="63">
        <v>0.79166666666666663</v>
      </c>
      <c r="O164" s="63">
        <v>0.875</v>
      </c>
      <c r="P164" s="63" t="str">
        <f t="shared" si="7"/>
        <v>19:00 - 21:00</v>
      </c>
      <c r="Q164" s="36" t="s">
        <v>415</v>
      </c>
      <c r="R164">
        <v>218</v>
      </c>
      <c r="S164" s="36" t="s">
        <v>415</v>
      </c>
      <c r="T164" s="36" t="s">
        <v>415</v>
      </c>
      <c r="U164" t="s">
        <v>415</v>
      </c>
      <c r="V164">
        <v>70</v>
      </c>
      <c r="W164" s="5" t="str">
        <f t="shared" si="8"/>
        <v>LTSU_LV_DemandELM GROVE PARADE</v>
      </c>
    </row>
    <row r="165" spans="1:23" hidden="1">
      <c r="A165" t="s">
        <v>416</v>
      </c>
      <c r="B165" t="s">
        <v>151</v>
      </c>
      <c r="C165" t="s">
        <v>48</v>
      </c>
      <c r="D165" t="s">
        <v>406</v>
      </c>
      <c r="E165" s="3">
        <v>0.4</v>
      </c>
      <c r="F165" t="s">
        <v>411</v>
      </c>
      <c r="G165" t="str">
        <f t="shared" si="6"/>
        <v>LTSU_LV_DemandENTERPRISE 2000Summer 2026</v>
      </c>
      <c r="H165" t="s">
        <v>412</v>
      </c>
      <c r="I165" s="64">
        <v>3.0203764604999978E-2</v>
      </c>
      <c r="J165" s="5">
        <v>46143</v>
      </c>
      <c r="K165" s="5">
        <v>46295</v>
      </c>
      <c r="L165" t="s">
        <v>409</v>
      </c>
      <c r="N165" s="63">
        <v>0.79166666666666663</v>
      </c>
      <c r="O165" s="63">
        <v>0.875</v>
      </c>
      <c r="P165" s="63" t="str">
        <f t="shared" si="7"/>
        <v>19:00 - 21:00</v>
      </c>
      <c r="Q165" s="36" t="s">
        <v>415</v>
      </c>
      <c r="R165">
        <v>218</v>
      </c>
      <c r="S165" s="36" t="s">
        <v>415</v>
      </c>
      <c r="T165" s="36" t="s">
        <v>415</v>
      </c>
      <c r="U165" t="s">
        <v>415</v>
      </c>
      <c r="V165">
        <v>70</v>
      </c>
      <c r="W165" s="5" t="str">
        <f t="shared" si="8"/>
        <v>LTSU_LV_DemandENTERPRISE 2000</v>
      </c>
    </row>
    <row r="166" spans="1:23" hidden="1">
      <c r="A166" t="s">
        <v>416</v>
      </c>
      <c r="B166" t="s">
        <v>154</v>
      </c>
      <c r="C166" t="s">
        <v>48</v>
      </c>
      <c r="D166" t="s">
        <v>413</v>
      </c>
      <c r="E166" s="3">
        <v>0.4</v>
      </c>
      <c r="F166" t="s">
        <v>411</v>
      </c>
      <c r="G166" t="str">
        <f t="shared" si="6"/>
        <v>LTSU_LV_DemandFANN STSummer 2026</v>
      </c>
      <c r="H166" t="s">
        <v>412</v>
      </c>
      <c r="I166" s="64">
        <v>2.9880829500000039E-2</v>
      </c>
      <c r="J166" s="5">
        <v>46143</v>
      </c>
      <c r="K166" s="5">
        <v>46295</v>
      </c>
      <c r="L166" t="s">
        <v>409</v>
      </c>
      <c r="N166" s="63">
        <v>0.79166666666666663</v>
      </c>
      <c r="O166" s="63">
        <v>0.875</v>
      </c>
      <c r="P166" s="63" t="str">
        <f t="shared" si="7"/>
        <v>19:00 - 21:00</v>
      </c>
      <c r="Q166" s="36" t="s">
        <v>415</v>
      </c>
      <c r="R166">
        <v>218</v>
      </c>
      <c r="S166" s="36" t="s">
        <v>415</v>
      </c>
      <c r="T166" s="36" t="s">
        <v>415</v>
      </c>
      <c r="U166" t="s">
        <v>415</v>
      </c>
      <c r="V166">
        <v>70</v>
      </c>
      <c r="W166" s="5" t="str">
        <f t="shared" si="8"/>
        <v>LTSU_LV_DemandFANN ST</v>
      </c>
    </row>
    <row r="167" spans="1:23" hidden="1">
      <c r="A167" t="s">
        <v>416</v>
      </c>
      <c r="B167" t="s">
        <v>155</v>
      </c>
      <c r="C167" t="s">
        <v>48</v>
      </c>
      <c r="D167" t="s">
        <v>414</v>
      </c>
      <c r="E167" s="3">
        <v>0.4</v>
      </c>
      <c r="F167" t="s">
        <v>411</v>
      </c>
      <c r="G167" t="str">
        <f t="shared" si="6"/>
        <v>LTSU_LV_DemandFARLEIGH AVENUESummer 2026</v>
      </c>
      <c r="H167" t="s">
        <v>412</v>
      </c>
      <c r="I167" s="64">
        <v>4.7924371999999993E-2</v>
      </c>
      <c r="J167" s="5">
        <v>46143</v>
      </c>
      <c r="K167" s="5">
        <v>46295</v>
      </c>
      <c r="L167" t="s">
        <v>409</v>
      </c>
      <c r="N167" s="63">
        <v>0.79166666666666663</v>
      </c>
      <c r="O167" s="63">
        <v>0.875</v>
      </c>
      <c r="P167" s="63" t="str">
        <f t="shared" si="7"/>
        <v>19:00 - 21:00</v>
      </c>
      <c r="Q167" s="36" t="s">
        <v>415</v>
      </c>
      <c r="R167">
        <v>218</v>
      </c>
      <c r="S167" s="36" t="s">
        <v>415</v>
      </c>
      <c r="T167" s="36" t="s">
        <v>415</v>
      </c>
      <c r="U167" t="s">
        <v>415</v>
      </c>
      <c r="V167">
        <v>70</v>
      </c>
      <c r="W167" s="5" t="str">
        <f t="shared" si="8"/>
        <v>LTSU_LV_DemandFARLEIGH AVENUE</v>
      </c>
    </row>
    <row r="168" spans="1:23" hidden="1">
      <c r="A168" t="s">
        <v>416</v>
      </c>
      <c r="B168" t="s">
        <v>157</v>
      </c>
      <c r="C168" t="s">
        <v>48</v>
      </c>
      <c r="D168" t="s">
        <v>406</v>
      </c>
      <c r="E168" s="3">
        <v>0.4</v>
      </c>
      <c r="F168" t="s">
        <v>411</v>
      </c>
      <c r="G168" t="str">
        <f t="shared" si="6"/>
        <v>LTSU_LV_DemandFERRO RDSummer 2026</v>
      </c>
      <c r="H168" t="s">
        <v>412</v>
      </c>
      <c r="I168" s="64">
        <v>2.6059107000000026E-2</v>
      </c>
      <c r="J168" s="5">
        <v>46143</v>
      </c>
      <c r="K168" s="5">
        <v>46295</v>
      </c>
      <c r="L168" t="s">
        <v>409</v>
      </c>
      <c r="N168" s="63">
        <v>0.79166666666666663</v>
      </c>
      <c r="O168" s="63">
        <v>0.875</v>
      </c>
      <c r="P168" s="63" t="str">
        <f t="shared" si="7"/>
        <v>19:00 - 21:00</v>
      </c>
      <c r="Q168" s="36" t="s">
        <v>415</v>
      </c>
      <c r="R168">
        <v>218</v>
      </c>
      <c r="S168" s="36" t="s">
        <v>415</v>
      </c>
      <c r="T168" s="36" t="s">
        <v>415</v>
      </c>
      <c r="U168" t="s">
        <v>415</v>
      </c>
      <c r="V168">
        <v>70</v>
      </c>
      <c r="W168" s="5" t="str">
        <f t="shared" si="8"/>
        <v>LTSU_LV_DemandFERRO RD</v>
      </c>
    </row>
    <row r="169" spans="1:23" hidden="1">
      <c r="A169" t="s">
        <v>416</v>
      </c>
      <c r="B169" t="s">
        <v>158</v>
      </c>
      <c r="C169" t="s">
        <v>48</v>
      </c>
      <c r="D169" t="s">
        <v>406</v>
      </c>
      <c r="E169" s="3">
        <v>0.4</v>
      </c>
      <c r="F169" t="s">
        <v>411</v>
      </c>
      <c r="G169" t="str">
        <f t="shared" si="6"/>
        <v>LTSU_LV_DemandFORD RD WESTSummer 2026</v>
      </c>
      <c r="H169" t="s">
        <v>412</v>
      </c>
      <c r="I169" s="64">
        <v>2.1069420000000005E-2</v>
      </c>
      <c r="J169" s="5">
        <v>46143</v>
      </c>
      <c r="K169" s="5">
        <v>46295</v>
      </c>
      <c r="L169" t="s">
        <v>409</v>
      </c>
      <c r="N169" s="63">
        <v>0.79166666666666663</v>
      </c>
      <c r="O169" s="63">
        <v>0.875</v>
      </c>
      <c r="P169" s="63" t="str">
        <f t="shared" si="7"/>
        <v>19:00 - 21:00</v>
      </c>
      <c r="Q169" s="36" t="s">
        <v>415</v>
      </c>
      <c r="R169">
        <v>218</v>
      </c>
      <c r="S169" s="36" t="s">
        <v>415</v>
      </c>
      <c r="T169" s="36" t="s">
        <v>415</v>
      </c>
      <c r="U169" t="s">
        <v>415</v>
      </c>
      <c r="V169">
        <v>70</v>
      </c>
      <c r="W169" s="5" t="str">
        <f t="shared" si="8"/>
        <v>LTSU_LV_DemandFORD RD WEST</v>
      </c>
    </row>
    <row r="170" spans="1:23" hidden="1">
      <c r="A170" t="s">
        <v>416</v>
      </c>
      <c r="B170" t="s">
        <v>159</v>
      </c>
      <c r="C170" t="s">
        <v>48</v>
      </c>
      <c r="D170" t="s">
        <v>414</v>
      </c>
      <c r="E170" s="3">
        <v>0.4</v>
      </c>
      <c r="F170" t="s">
        <v>411</v>
      </c>
      <c r="G170" t="str">
        <f t="shared" si="6"/>
        <v>LTSU_LV_DemandFREELAND AVENUE (RISK SITE B)Summer 2026</v>
      </c>
      <c r="H170" t="s">
        <v>412</v>
      </c>
      <c r="I170" s="64">
        <v>5.4355092999999965E-2</v>
      </c>
      <c r="J170" s="5">
        <v>46143</v>
      </c>
      <c r="K170" s="5">
        <v>46295</v>
      </c>
      <c r="L170" t="s">
        <v>409</v>
      </c>
      <c r="N170" s="63">
        <v>0.79166666666666663</v>
      </c>
      <c r="O170" s="63">
        <v>0.875</v>
      </c>
      <c r="P170" s="63" t="str">
        <f t="shared" si="7"/>
        <v>19:00 - 21:00</v>
      </c>
      <c r="Q170" s="36" t="s">
        <v>415</v>
      </c>
      <c r="R170">
        <v>218</v>
      </c>
      <c r="S170" s="36" t="s">
        <v>415</v>
      </c>
      <c r="T170" s="36" t="s">
        <v>415</v>
      </c>
      <c r="U170" t="s">
        <v>415</v>
      </c>
      <c r="V170">
        <v>70</v>
      </c>
      <c r="W170" s="5" t="str">
        <f t="shared" si="8"/>
        <v>LTSU_LV_DemandFREELAND AVENUE (RISK SITE B)</v>
      </c>
    </row>
    <row r="171" spans="1:23" hidden="1">
      <c r="A171" t="s">
        <v>416</v>
      </c>
      <c r="B171" t="s">
        <v>160</v>
      </c>
      <c r="C171" t="s">
        <v>48</v>
      </c>
      <c r="D171" t="s">
        <v>406</v>
      </c>
      <c r="E171" s="3">
        <v>0.4</v>
      </c>
      <c r="F171" t="s">
        <v>411</v>
      </c>
      <c r="G171" t="str">
        <f t="shared" si="6"/>
        <v>LTSU_LV_DemandFRESTON PKSummer 2026</v>
      </c>
      <c r="H171" t="s">
        <v>412</v>
      </c>
      <c r="I171" s="64">
        <v>3.835218523500003E-2</v>
      </c>
      <c r="J171" s="5">
        <v>46143</v>
      </c>
      <c r="K171" s="5">
        <v>46295</v>
      </c>
      <c r="L171" t="s">
        <v>409</v>
      </c>
      <c r="N171" s="63">
        <v>0.79166666666666663</v>
      </c>
      <c r="O171" s="63">
        <v>0.875</v>
      </c>
      <c r="P171" s="63" t="str">
        <f t="shared" si="7"/>
        <v>19:00 - 21:00</v>
      </c>
      <c r="Q171" s="36" t="s">
        <v>415</v>
      </c>
      <c r="R171">
        <v>218</v>
      </c>
      <c r="S171" s="36" t="s">
        <v>415</v>
      </c>
      <c r="T171" s="36" t="s">
        <v>415</v>
      </c>
      <c r="U171" t="s">
        <v>415</v>
      </c>
      <c r="V171">
        <v>70</v>
      </c>
      <c r="W171" s="5" t="str">
        <f t="shared" si="8"/>
        <v>LTSU_LV_DemandFRESTON PK</v>
      </c>
    </row>
    <row r="172" spans="1:23" hidden="1">
      <c r="A172" t="s">
        <v>416</v>
      </c>
      <c r="B172" t="s">
        <v>161</v>
      </c>
      <c r="C172" t="s">
        <v>48</v>
      </c>
      <c r="D172" t="s">
        <v>406</v>
      </c>
      <c r="E172" s="3">
        <v>0.4</v>
      </c>
      <c r="F172" t="s">
        <v>411</v>
      </c>
      <c r="G172" t="str">
        <f t="shared" si="6"/>
        <v>LTSU_LV_DemandGAINSBOROUGH DRSummer 2026</v>
      </c>
      <c r="H172" t="s">
        <v>412</v>
      </c>
      <c r="I172" s="64">
        <v>1.4068681000000026E-2</v>
      </c>
      <c r="J172" s="5">
        <v>46143</v>
      </c>
      <c r="K172" s="5">
        <v>46295</v>
      </c>
      <c r="L172" t="s">
        <v>409</v>
      </c>
      <c r="N172" s="63">
        <v>0.79166666666666663</v>
      </c>
      <c r="O172" s="63">
        <v>0.875</v>
      </c>
      <c r="P172" s="63" t="str">
        <f t="shared" si="7"/>
        <v>19:00 - 21:00</v>
      </c>
      <c r="Q172" s="36" t="s">
        <v>415</v>
      </c>
      <c r="R172">
        <v>218</v>
      </c>
      <c r="S172" s="36" t="s">
        <v>415</v>
      </c>
      <c r="T172" s="36" t="s">
        <v>415</v>
      </c>
      <c r="U172" t="s">
        <v>415</v>
      </c>
      <c r="V172">
        <v>70</v>
      </c>
      <c r="W172" s="5" t="str">
        <f t="shared" si="8"/>
        <v>LTSU_LV_DemandGAINSBOROUGH DR</v>
      </c>
    </row>
    <row r="173" spans="1:23" hidden="1">
      <c r="A173" t="s">
        <v>416</v>
      </c>
      <c r="B173" t="s">
        <v>162</v>
      </c>
      <c r="C173" t="s">
        <v>48</v>
      </c>
      <c r="D173" t="s">
        <v>414</v>
      </c>
      <c r="E173" s="3">
        <v>0.4</v>
      </c>
      <c r="F173" t="s">
        <v>411</v>
      </c>
      <c r="G173" t="str">
        <f t="shared" si="6"/>
        <v>LTSU_LV_DemandGARRISONSummer 2026</v>
      </c>
      <c r="H173" t="s">
        <v>412</v>
      </c>
      <c r="I173" s="64">
        <v>0.01</v>
      </c>
      <c r="J173" s="5">
        <v>46143</v>
      </c>
      <c r="K173" s="5">
        <v>46295</v>
      </c>
      <c r="L173" t="s">
        <v>409</v>
      </c>
      <c r="N173" s="63">
        <v>0.79166666666666663</v>
      </c>
      <c r="O173" s="63">
        <v>0.875</v>
      </c>
      <c r="P173" s="63" t="str">
        <f t="shared" si="7"/>
        <v>19:00 - 21:00</v>
      </c>
      <c r="Q173" s="36" t="s">
        <v>415</v>
      </c>
      <c r="R173">
        <v>218</v>
      </c>
      <c r="S173" s="36" t="s">
        <v>415</v>
      </c>
      <c r="T173" s="36" t="s">
        <v>415</v>
      </c>
      <c r="U173" t="s">
        <v>415</v>
      </c>
      <c r="V173">
        <v>70</v>
      </c>
      <c r="W173" s="5" t="str">
        <f t="shared" si="8"/>
        <v>LTSU_LV_DemandGARRISON</v>
      </c>
    </row>
    <row r="174" spans="1:23" hidden="1">
      <c r="A174" t="s">
        <v>416</v>
      </c>
      <c r="B174" t="s">
        <v>163</v>
      </c>
      <c r="C174" t="s">
        <v>48</v>
      </c>
      <c r="D174" t="s">
        <v>413</v>
      </c>
      <c r="E174" s="3">
        <v>0.4</v>
      </c>
      <c r="F174" t="s">
        <v>411</v>
      </c>
      <c r="G174" t="str">
        <f t="shared" si="6"/>
        <v>LTSU_LV_DemandGAYSHAM AVE R/O 3Summer 2026</v>
      </c>
      <c r="H174" t="s">
        <v>412</v>
      </c>
      <c r="I174" s="64">
        <v>3.3253076000000048E-2</v>
      </c>
      <c r="J174" s="5">
        <v>46143</v>
      </c>
      <c r="K174" s="5">
        <v>46295</v>
      </c>
      <c r="L174" t="s">
        <v>409</v>
      </c>
      <c r="N174" s="63">
        <v>0.79166666666666663</v>
      </c>
      <c r="O174" s="63">
        <v>0.875</v>
      </c>
      <c r="P174" s="63" t="str">
        <f t="shared" si="7"/>
        <v>19:00 - 21:00</v>
      </c>
      <c r="Q174" s="36" t="s">
        <v>415</v>
      </c>
      <c r="R174">
        <v>218</v>
      </c>
      <c r="S174" s="36" t="s">
        <v>415</v>
      </c>
      <c r="T174" s="36" t="s">
        <v>415</v>
      </c>
      <c r="U174" t="s">
        <v>415</v>
      </c>
      <c r="V174">
        <v>70</v>
      </c>
      <c r="W174" s="5" t="str">
        <f t="shared" si="8"/>
        <v>LTSU_LV_DemandGAYSHAM AVE R/O 3</v>
      </c>
    </row>
    <row r="175" spans="1:23" hidden="1">
      <c r="A175" t="s">
        <v>416</v>
      </c>
      <c r="B175" t="s">
        <v>164</v>
      </c>
      <c r="C175" t="s">
        <v>48</v>
      </c>
      <c r="D175" t="s">
        <v>414</v>
      </c>
      <c r="E175" s="3">
        <v>0.4</v>
      </c>
      <c r="F175" t="s">
        <v>411</v>
      </c>
      <c r="G175" t="str">
        <f t="shared" si="6"/>
        <v>LTSU_LV_DemandGENERAL GORDON (RISK SITE B)Summer 2026</v>
      </c>
      <c r="H175" t="s">
        <v>412</v>
      </c>
      <c r="I175" s="64">
        <v>2.1159122499999961E-2</v>
      </c>
      <c r="J175" s="5">
        <v>46143</v>
      </c>
      <c r="K175" s="5">
        <v>46295</v>
      </c>
      <c r="L175" t="s">
        <v>409</v>
      </c>
      <c r="N175" s="63">
        <v>0.79166666666666663</v>
      </c>
      <c r="O175" s="63">
        <v>0.875</v>
      </c>
      <c r="P175" s="63" t="str">
        <f t="shared" si="7"/>
        <v>19:00 - 21:00</v>
      </c>
      <c r="Q175" s="36" t="s">
        <v>415</v>
      </c>
      <c r="R175">
        <v>218</v>
      </c>
      <c r="S175" s="36" t="s">
        <v>415</v>
      </c>
      <c r="T175" s="36" t="s">
        <v>415</v>
      </c>
      <c r="U175" t="s">
        <v>415</v>
      </c>
      <c r="V175">
        <v>70</v>
      </c>
      <c r="W175" s="5" t="str">
        <f t="shared" si="8"/>
        <v>LTSU_LV_DemandGENERAL GORDON (RISK SITE B)</v>
      </c>
    </row>
    <row r="176" spans="1:23" hidden="1">
      <c r="A176" t="s">
        <v>416</v>
      </c>
      <c r="B176" t="s">
        <v>166</v>
      </c>
      <c r="C176" t="s">
        <v>48</v>
      </c>
      <c r="D176" t="s">
        <v>413</v>
      </c>
      <c r="E176" s="3">
        <v>0.4</v>
      </c>
      <c r="F176" t="s">
        <v>411</v>
      </c>
      <c r="G176" t="str">
        <f t="shared" si="6"/>
        <v>LTSU_LV_DemandGLENCOE AVE 16Summer 2026</v>
      </c>
      <c r="H176" t="s">
        <v>412</v>
      </c>
      <c r="I176" s="64">
        <v>4.4109866500000039E-2</v>
      </c>
      <c r="J176" s="5">
        <v>46143</v>
      </c>
      <c r="K176" s="5">
        <v>46295</v>
      </c>
      <c r="L176" t="s">
        <v>409</v>
      </c>
      <c r="N176" s="63">
        <v>0.79166666666666663</v>
      </c>
      <c r="O176" s="63">
        <v>0.875</v>
      </c>
      <c r="P176" s="63" t="str">
        <f t="shared" si="7"/>
        <v>19:00 - 21:00</v>
      </c>
      <c r="Q176" s="36" t="s">
        <v>415</v>
      </c>
      <c r="R176">
        <v>218</v>
      </c>
      <c r="S176" s="36" t="s">
        <v>415</v>
      </c>
      <c r="T176" s="36" t="s">
        <v>415</v>
      </c>
      <c r="U176" t="s">
        <v>415</v>
      </c>
      <c r="V176">
        <v>70</v>
      </c>
      <c r="W176" s="5" t="str">
        <f t="shared" si="8"/>
        <v>LTSU_LV_DemandGLENCOE AVE 16</v>
      </c>
    </row>
    <row r="177" spans="1:23" hidden="1">
      <c r="A177" t="s">
        <v>416</v>
      </c>
      <c r="B177" t="s">
        <v>167</v>
      </c>
      <c r="C177" t="s">
        <v>48</v>
      </c>
      <c r="D177" t="s">
        <v>414</v>
      </c>
      <c r="E177" s="3">
        <v>0.4</v>
      </c>
      <c r="F177" t="s">
        <v>411</v>
      </c>
      <c r="G177" t="str">
        <f t="shared" si="6"/>
        <v>LTSU_LV_DemandGLENTHORNE GARDENSSummer 2026</v>
      </c>
      <c r="H177" t="s">
        <v>412</v>
      </c>
      <c r="I177" s="64">
        <v>1.5466194499999976E-2</v>
      </c>
      <c r="J177" s="5">
        <v>46143</v>
      </c>
      <c r="K177" s="5">
        <v>46295</v>
      </c>
      <c r="L177" t="s">
        <v>409</v>
      </c>
      <c r="N177" s="63">
        <v>0.79166666666666663</v>
      </c>
      <c r="O177" s="63">
        <v>0.875</v>
      </c>
      <c r="P177" s="63" t="str">
        <f t="shared" si="7"/>
        <v>19:00 - 21:00</v>
      </c>
      <c r="Q177" s="36" t="s">
        <v>415</v>
      </c>
      <c r="R177">
        <v>218</v>
      </c>
      <c r="S177" s="36" t="s">
        <v>415</v>
      </c>
      <c r="T177" s="36" t="s">
        <v>415</v>
      </c>
      <c r="U177" t="s">
        <v>415</v>
      </c>
      <c r="V177">
        <v>70</v>
      </c>
      <c r="W177" s="5" t="str">
        <f t="shared" si="8"/>
        <v>LTSU_LV_DemandGLENTHORNE GARDENS</v>
      </c>
    </row>
    <row r="178" spans="1:23" hidden="1">
      <c r="A178" t="s">
        <v>416</v>
      </c>
      <c r="B178" t="s">
        <v>168</v>
      </c>
      <c r="C178" t="s">
        <v>48</v>
      </c>
      <c r="D178" t="s">
        <v>413</v>
      </c>
      <c r="E178" s="3">
        <v>0.4</v>
      </c>
      <c r="F178" t="s">
        <v>411</v>
      </c>
      <c r="G178" t="str">
        <f t="shared" si="6"/>
        <v>LTSU_LV_DemandGLYN RD 164Summer 2026</v>
      </c>
      <c r="H178" t="s">
        <v>412</v>
      </c>
      <c r="I178" s="64">
        <v>2.8166770500000049E-2</v>
      </c>
      <c r="J178" s="5">
        <v>46143</v>
      </c>
      <c r="K178" s="5">
        <v>46295</v>
      </c>
      <c r="L178" t="s">
        <v>409</v>
      </c>
      <c r="N178" s="63">
        <v>0.79166666666666663</v>
      </c>
      <c r="O178" s="63">
        <v>0.875</v>
      </c>
      <c r="P178" s="63" t="str">
        <f t="shared" si="7"/>
        <v>19:00 - 21:00</v>
      </c>
      <c r="Q178" s="36" t="s">
        <v>415</v>
      </c>
      <c r="R178">
        <v>218</v>
      </c>
      <c r="S178" s="36" t="s">
        <v>415</v>
      </c>
      <c r="T178" s="36" t="s">
        <v>415</v>
      </c>
      <c r="U178" t="s">
        <v>415</v>
      </c>
      <c r="V178">
        <v>70</v>
      </c>
      <c r="W178" s="5" t="str">
        <f t="shared" si="8"/>
        <v>LTSU_LV_DemandGLYN RD 164</v>
      </c>
    </row>
    <row r="179" spans="1:23" hidden="1">
      <c r="A179" t="s">
        <v>416</v>
      </c>
      <c r="B179" t="s">
        <v>170</v>
      </c>
      <c r="C179" t="s">
        <v>48</v>
      </c>
      <c r="D179" t="s">
        <v>406</v>
      </c>
      <c r="E179" s="3">
        <v>0.4</v>
      </c>
      <c r="F179" t="s">
        <v>411</v>
      </c>
      <c r="G179" t="str">
        <f t="shared" si="6"/>
        <v>LTSU_LV_DemandGOWERSSummer 2026</v>
      </c>
      <c r="H179" t="s">
        <v>412</v>
      </c>
      <c r="I179" s="64">
        <v>5.1846342300000001E-2</v>
      </c>
      <c r="J179" s="5">
        <v>46143</v>
      </c>
      <c r="K179" s="5">
        <v>46295</v>
      </c>
      <c r="L179" t="s">
        <v>409</v>
      </c>
      <c r="N179" s="63">
        <v>0.79166666666666663</v>
      </c>
      <c r="O179" s="63">
        <v>0.875</v>
      </c>
      <c r="P179" s="63" t="str">
        <f t="shared" si="7"/>
        <v>19:00 - 21:00</v>
      </c>
      <c r="Q179" s="36" t="s">
        <v>415</v>
      </c>
      <c r="R179">
        <v>218</v>
      </c>
      <c r="S179" s="36" t="s">
        <v>415</v>
      </c>
      <c r="T179" s="36" t="s">
        <v>415</v>
      </c>
      <c r="U179" t="s">
        <v>415</v>
      </c>
      <c r="V179">
        <v>70</v>
      </c>
      <c r="W179" s="5" t="str">
        <f t="shared" si="8"/>
        <v>LTSU_LV_DemandGOWERS</v>
      </c>
    </row>
    <row r="180" spans="1:23" hidden="1">
      <c r="A180" t="s">
        <v>416</v>
      </c>
      <c r="B180" t="s">
        <v>171</v>
      </c>
      <c r="C180" t="s">
        <v>48</v>
      </c>
      <c r="D180" t="s">
        <v>414</v>
      </c>
      <c r="E180" s="3">
        <v>0.4</v>
      </c>
      <c r="F180" t="s">
        <v>411</v>
      </c>
      <c r="G180" t="str">
        <f t="shared" si="6"/>
        <v>LTSU_LV_DemandGRANT ROAD (RISK SITE B)Summer 2026</v>
      </c>
      <c r="H180" t="s">
        <v>412</v>
      </c>
      <c r="I180" s="64">
        <v>0.14441080250000005</v>
      </c>
      <c r="J180" s="5">
        <v>46143</v>
      </c>
      <c r="K180" s="5">
        <v>46295</v>
      </c>
      <c r="L180" t="s">
        <v>409</v>
      </c>
      <c r="N180" s="63">
        <v>0.79166666666666663</v>
      </c>
      <c r="O180" s="63">
        <v>0.875</v>
      </c>
      <c r="P180" s="63" t="str">
        <f t="shared" si="7"/>
        <v>19:00 - 21:00</v>
      </c>
      <c r="Q180" s="36" t="s">
        <v>415</v>
      </c>
      <c r="R180">
        <v>218</v>
      </c>
      <c r="S180" s="36" t="s">
        <v>415</v>
      </c>
      <c r="T180" s="36" t="s">
        <v>415</v>
      </c>
      <c r="U180" t="s">
        <v>415</v>
      </c>
      <c r="V180">
        <v>70</v>
      </c>
      <c r="W180" s="5" t="str">
        <f t="shared" si="8"/>
        <v>LTSU_LV_DemandGRANT ROAD (RISK SITE B)</v>
      </c>
    </row>
    <row r="181" spans="1:23" hidden="1">
      <c r="A181" t="s">
        <v>416</v>
      </c>
      <c r="B181" t="s">
        <v>172</v>
      </c>
      <c r="C181" t="s">
        <v>48</v>
      </c>
      <c r="D181" t="s">
        <v>413</v>
      </c>
      <c r="E181" s="3">
        <v>0.4</v>
      </c>
      <c r="F181" t="s">
        <v>411</v>
      </c>
      <c r="G181" t="str">
        <f t="shared" si="6"/>
        <v>LTSU_LV_DemandGRUMMANT RD R/O CRANE HSESummer 2026</v>
      </c>
      <c r="H181" t="s">
        <v>412</v>
      </c>
      <c r="I181" s="64">
        <v>2.6818401500000033E-2</v>
      </c>
      <c r="J181" s="5">
        <v>46143</v>
      </c>
      <c r="K181" s="5">
        <v>46295</v>
      </c>
      <c r="L181" t="s">
        <v>409</v>
      </c>
      <c r="N181" s="63">
        <v>0.79166666666666663</v>
      </c>
      <c r="O181" s="63">
        <v>0.875</v>
      </c>
      <c r="P181" s="63" t="str">
        <f t="shared" si="7"/>
        <v>19:00 - 21:00</v>
      </c>
      <c r="Q181" s="36" t="s">
        <v>415</v>
      </c>
      <c r="R181">
        <v>218</v>
      </c>
      <c r="S181" s="36" t="s">
        <v>415</v>
      </c>
      <c r="T181" s="36" t="s">
        <v>415</v>
      </c>
      <c r="U181" t="s">
        <v>415</v>
      </c>
      <c r="V181">
        <v>70</v>
      </c>
      <c r="W181" s="5" t="str">
        <f t="shared" si="8"/>
        <v>LTSU_LV_DemandGRUMMANT RD R/O CRANE HSE</v>
      </c>
    </row>
    <row r="182" spans="1:23" hidden="1">
      <c r="A182" t="s">
        <v>416</v>
      </c>
      <c r="B182" t="s">
        <v>173</v>
      </c>
      <c r="C182" t="s">
        <v>48</v>
      </c>
      <c r="D182" t="s">
        <v>406</v>
      </c>
      <c r="E182" s="3">
        <v>0.4</v>
      </c>
      <c r="F182" t="s">
        <v>411</v>
      </c>
      <c r="G182" t="str">
        <f t="shared" si="6"/>
        <v>LTSU_LV_DemandGUANOCK TERRACESummer 2026</v>
      </c>
      <c r="H182" t="s">
        <v>412</v>
      </c>
      <c r="I182" s="64">
        <v>0.01</v>
      </c>
      <c r="J182" s="5">
        <v>46143</v>
      </c>
      <c r="K182" s="5">
        <v>46295</v>
      </c>
      <c r="L182" t="s">
        <v>409</v>
      </c>
      <c r="N182" s="63">
        <v>0.79166666666666663</v>
      </c>
      <c r="O182" s="63">
        <v>0.875</v>
      </c>
      <c r="P182" s="63" t="str">
        <f t="shared" si="7"/>
        <v>19:00 - 21:00</v>
      </c>
      <c r="Q182" s="36" t="s">
        <v>415</v>
      </c>
      <c r="R182">
        <v>218</v>
      </c>
      <c r="S182" s="36" t="s">
        <v>415</v>
      </c>
      <c r="T182" s="36" t="s">
        <v>415</v>
      </c>
      <c r="U182" t="s">
        <v>415</v>
      </c>
      <c r="V182">
        <v>70</v>
      </c>
      <c r="W182" s="5" t="str">
        <f t="shared" si="8"/>
        <v>LTSU_LV_DemandGUANOCK TERRACE</v>
      </c>
    </row>
    <row r="183" spans="1:23" hidden="1">
      <c r="A183" t="s">
        <v>416</v>
      </c>
      <c r="B183" t="s">
        <v>174</v>
      </c>
      <c r="C183" t="s">
        <v>48</v>
      </c>
      <c r="D183" t="s">
        <v>406</v>
      </c>
      <c r="E183" s="3">
        <v>0.4</v>
      </c>
      <c r="F183" t="s">
        <v>411</v>
      </c>
      <c r="G183" t="str">
        <f t="shared" si="6"/>
        <v>LTSU_LV_DemandHAMLIN INDUSTRIAL UNITSSummer 2026</v>
      </c>
      <c r="H183" t="s">
        <v>412</v>
      </c>
      <c r="I183" s="64">
        <v>6.4240371089999984E-2</v>
      </c>
      <c r="J183" s="5">
        <v>46143</v>
      </c>
      <c r="K183" s="5">
        <v>46295</v>
      </c>
      <c r="L183" t="s">
        <v>409</v>
      </c>
      <c r="N183" s="63">
        <v>0.79166666666666663</v>
      </c>
      <c r="O183" s="63">
        <v>0.875</v>
      </c>
      <c r="P183" s="63" t="str">
        <f t="shared" si="7"/>
        <v>19:00 - 21:00</v>
      </c>
      <c r="Q183" s="36" t="s">
        <v>415</v>
      </c>
      <c r="R183">
        <v>218</v>
      </c>
      <c r="S183" s="36" t="s">
        <v>415</v>
      </c>
      <c r="T183" s="36" t="s">
        <v>415</v>
      </c>
      <c r="U183" t="s">
        <v>415</v>
      </c>
      <c r="V183">
        <v>70</v>
      </c>
      <c r="W183" s="5" t="str">
        <f t="shared" si="8"/>
        <v>LTSU_LV_DemandHAMLIN INDUSTRIAL UNITS</v>
      </c>
    </row>
    <row r="184" spans="1:23" hidden="1">
      <c r="A184" t="s">
        <v>416</v>
      </c>
      <c r="B184" t="s">
        <v>175</v>
      </c>
      <c r="C184" t="s">
        <v>48</v>
      </c>
      <c r="D184" t="s">
        <v>406</v>
      </c>
      <c r="E184" s="3">
        <v>0.4</v>
      </c>
      <c r="F184" t="s">
        <v>411</v>
      </c>
      <c r="G184" t="str">
        <f t="shared" si="6"/>
        <v>LTSU_LV_DemandHAMPTON HARGATE VILLSummer 2026</v>
      </c>
      <c r="H184" t="s">
        <v>412</v>
      </c>
      <c r="I184" s="64">
        <v>0.01</v>
      </c>
      <c r="J184" s="5">
        <v>46143</v>
      </c>
      <c r="K184" s="5">
        <v>46295</v>
      </c>
      <c r="L184" t="s">
        <v>409</v>
      </c>
      <c r="N184" s="63">
        <v>0.79166666666666663</v>
      </c>
      <c r="O184" s="63">
        <v>0.875</v>
      </c>
      <c r="P184" s="63" t="str">
        <f t="shared" si="7"/>
        <v>19:00 - 21:00</v>
      </c>
      <c r="Q184" s="36" t="s">
        <v>415</v>
      </c>
      <c r="R184">
        <v>218</v>
      </c>
      <c r="S184" s="36" t="s">
        <v>415</v>
      </c>
      <c r="T184" s="36" t="s">
        <v>415</v>
      </c>
      <c r="U184" t="s">
        <v>415</v>
      </c>
      <c r="V184">
        <v>70</v>
      </c>
      <c r="W184" s="5" t="str">
        <f t="shared" si="8"/>
        <v>LTSU_LV_DemandHAMPTON HARGATE VILL</v>
      </c>
    </row>
    <row r="185" spans="1:23" hidden="1">
      <c r="A185" t="s">
        <v>416</v>
      </c>
      <c r="B185" t="s">
        <v>176</v>
      </c>
      <c r="C185" t="s">
        <v>48</v>
      </c>
      <c r="D185" t="s">
        <v>414</v>
      </c>
      <c r="E185" s="3">
        <v>0.4</v>
      </c>
      <c r="F185" t="s">
        <v>411</v>
      </c>
      <c r="G185" t="str">
        <f t="shared" si="6"/>
        <v>LTSU_LV_DemandHANOVER PLACESummer 2026</v>
      </c>
      <c r="H185" t="s">
        <v>412</v>
      </c>
      <c r="I185" s="64">
        <v>0.01</v>
      </c>
      <c r="J185" s="5">
        <v>46143</v>
      </c>
      <c r="K185" s="5">
        <v>46295</v>
      </c>
      <c r="L185" t="s">
        <v>409</v>
      </c>
      <c r="N185" s="63">
        <v>0.79166666666666663</v>
      </c>
      <c r="O185" s="63">
        <v>0.875</v>
      </c>
      <c r="P185" s="63" t="str">
        <f t="shared" si="7"/>
        <v>19:00 - 21:00</v>
      </c>
      <c r="Q185" s="36" t="s">
        <v>415</v>
      </c>
      <c r="R185">
        <v>218</v>
      </c>
      <c r="S185" s="36" t="s">
        <v>415</v>
      </c>
      <c r="T185" s="36" t="s">
        <v>415</v>
      </c>
      <c r="U185" t="s">
        <v>415</v>
      </c>
      <c r="V185">
        <v>70</v>
      </c>
      <c r="W185" s="5" t="str">
        <f t="shared" si="8"/>
        <v>LTSU_LV_DemandHANOVER PLACE</v>
      </c>
    </row>
    <row r="186" spans="1:23" hidden="1">
      <c r="A186" t="s">
        <v>416</v>
      </c>
      <c r="B186" t="s">
        <v>177</v>
      </c>
      <c r="C186" t="s">
        <v>48</v>
      </c>
      <c r="D186" t="s">
        <v>406</v>
      </c>
      <c r="E186" s="3">
        <v>0.4</v>
      </c>
      <c r="F186" t="s">
        <v>411</v>
      </c>
      <c r="G186" t="str">
        <f t="shared" si="6"/>
        <v>LTSU_LV_DemandHARMILLSummer 2026</v>
      </c>
      <c r="H186" t="s">
        <v>412</v>
      </c>
      <c r="I186" s="64">
        <v>0.01</v>
      </c>
      <c r="J186" s="5">
        <v>46143</v>
      </c>
      <c r="K186" s="5">
        <v>46295</v>
      </c>
      <c r="L186" t="s">
        <v>409</v>
      </c>
      <c r="N186" s="63">
        <v>0.79166666666666663</v>
      </c>
      <c r="O186" s="63">
        <v>0.875</v>
      </c>
      <c r="P186" s="63" t="str">
        <f t="shared" si="7"/>
        <v>19:00 - 21:00</v>
      </c>
      <c r="Q186" s="36" t="s">
        <v>415</v>
      </c>
      <c r="R186">
        <v>218</v>
      </c>
      <c r="S186" s="36" t="s">
        <v>415</v>
      </c>
      <c r="T186" s="36" t="s">
        <v>415</v>
      </c>
      <c r="U186" t="s">
        <v>415</v>
      </c>
      <c r="V186">
        <v>70</v>
      </c>
      <c r="W186" s="5" t="str">
        <f t="shared" si="8"/>
        <v>LTSU_LV_DemandHARMILL</v>
      </c>
    </row>
    <row r="187" spans="1:23" hidden="1">
      <c r="A187" t="s">
        <v>416</v>
      </c>
      <c r="B187" t="s">
        <v>178</v>
      </c>
      <c r="C187" t="s">
        <v>48</v>
      </c>
      <c r="D187" t="s">
        <v>413</v>
      </c>
      <c r="E187" s="3">
        <v>0.4</v>
      </c>
      <c r="F187" t="s">
        <v>411</v>
      </c>
      <c r="G187" t="str">
        <f t="shared" si="6"/>
        <v>LTSU_LV_DemandHARROW RD BARKINGSummer 2026</v>
      </c>
      <c r="H187" t="s">
        <v>412</v>
      </c>
      <c r="I187" s="64">
        <v>5.8730975499999949E-2</v>
      </c>
      <c r="J187" s="5">
        <v>46143</v>
      </c>
      <c r="K187" s="5">
        <v>46295</v>
      </c>
      <c r="L187" t="s">
        <v>409</v>
      </c>
      <c r="N187" s="63">
        <v>0.79166666666666663</v>
      </c>
      <c r="O187" s="63">
        <v>0.875</v>
      </c>
      <c r="P187" s="63" t="str">
        <f t="shared" si="7"/>
        <v>19:00 - 21:00</v>
      </c>
      <c r="Q187" s="36" t="s">
        <v>415</v>
      </c>
      <c r="R187">
        <v>218</v>
      </c>
      <c r="S187" s="36" t="s">
        <v>415</v>
      </c>
      <c r="T187" s="36" t="s">
        <v>415</v>
      </c>
      <c r="U187" t="s">
        <v>415</v>
      </c>
      <c r="V187">
        <v>70</v>
      </c>
      <c r="W187" s="5" t="str">
        <f t="shared" si="8"/>
        <v>LTSU_LV_DemandHARROW RD BARKING</v>
      </c>
    </row>
    <row r="188" spans="1:23" hidden="1">
      <c r="A188" t="s">
        <v>416</v>
      </c>
      <c r="B188" t="s">
        <v>180</v>
      </c>
      <c r="C188" t="s">
        <v>48</v>
      </c>
      <c r="D188" t="s">
        <v>406</v>
      </c>
      <c r="E188" s="3">
        <v>0.4</v>
      </c>
      <c r="F188" t="s">
        <v>411</v>
      </c>
      <c r="G188" t="str">
        <f t="shared" si="6"/>
        <v>LTSU_LV_DemandHASKARD RDSummer 2026</v>
      </c>
      <c r="H188" t="s">
        <v>412</v>
      </c>
      <c r="I188" s="64">
        <v>9.3085627199999979E-2</v>
      </c>
      <c r="J188" s="5">
        <v>46143</v>
      </c>
      <c r="K188" s="5">
        <v>46295</v>
      </c>
      <c r="L188" t="s">
        <v>409</v>
      </c>
      <c r="N188" s="63">
        <v>0.79166666666666663</v>
      </c>
      <c r="O188" s="63">
        <v>0.875</v>
      </c>
      <c r="P188" s="63" t="str">
        <f t="shared" si="7"/>
        <v>19:00 - 21:00</v>
      </c>
      <c r="Q188" s="36" t="s">
        <v>415</v>
      </c>
      <c r="R188">
        <v>218</v>
      </c>
      <c r="S188" s="36" t="s">
        <v>415</v>
      </c>
      <c r="T188" s="36" t="s">
        <v>415</v>
      </c>
      <c r="U188" t="s">
        <v>415</v>
      </c>
      <c r="V188">
        <v>70</v>
      </c>
      <c r="W188" s="5" t="str">
        <f t="shared" si="8"/>
        <v>LTSU_LV_DemandHASKARD RD</v>
      </c>
    </row>
    <row r="189" spans="1:23" hidden="1">
      <c r="A189" t="s">
        <v>416</v>
      </c>
      <c r="B189" t="s">
        <v>183</v>
      </c>
      <c r="C189" t="s">
        <v>48</v>
      </c>
      <c r="D189" t="s">
        <v>413</v>
      </c>
      <c r="E189" s="3">
        <v>0.4</v>
      </c>
      <c r="F189" t="s">
        <v>411</v>
      </c>
      <c r="G189" t="str">
        <f t="shared" si="6"/>
        <v>LTSU_LV_DemandHEATH ST QUEEN MARYSSummer 2026</v>
      </c>
      <c r="H189" t="s">
        <v>412</v>
      </c>
      <c r="I189" s="64">
        <v>1.1356743500000042E-2</v>
      </c>
      <c r="J189" s="5">
        <v>46143</v>
      </c>
      <c r="K189" s="5">
        <v>46295</v>
      </c>
      <c r="L189" t="s">
        <v>409</v>
      </c>
      <c r="N189" s="63">
        <v>0.79166666666666663</v>
      </c>
      <c r="O189" s="63">
        <v>0.875</v>
      </c>
      <c r="P189" s="63" t="str">
        <f t="shared" si="7"/>
        <v>19:00 - 21:00</v>
      </c>
      <c r="Q189" s="36" t="s">
        <v>415</v>
      </c>
      <c r="R189">
        <v>218</v>
      </c>
      <c r="S189" s="36" t="s">
        <v>415</v>
      </c>
      <c r="T189" s="36" t="s">
        <v>415</v>
      </c>
      <c r="U189" t="s">
        <v>415</v>
      </c>
      <c r="V189">
        <v>70</v>
      </c>
      <c r="W189" s="5" t="str">
        <f t="shared" si="8"/>
        <v>LTSU_LV_DemandHEATH ST QUEEN MARYS</v>
      </c>
    </row>
    <row r="190" spans="1:23" hidden="1">
      <c r="A190" t="s">
        <v>416</v>
      </c>
      <c r="B190" t="s">
        <v>184</v>
      </c>
      <c r="C190" t="s">
        <v>48</v>
      </c>
      <c r="D190" t="s">
        <v>406</v>
      </c>
      <c r="E190" s="3">
        <v>0.4</v>
      </c>
      <c r="F190" t="s">
        <v>411</v>
      </c>
      <c r="G190" t="str">
        <f t="shared" si="6"/>
        <v>LTSU_LV_DemandHELEN CLSummer 2026</v>
      </c>
      <c r="H190" t="s">
        <v>412</v>
      </c>
      <c r="I190" s="64">
        <v>2.3368347764999988E-2</v>
      </c>
      <c r="J190" s="5">
        <v>46143</v>
      </c>
      <c r="K190" s="5">
        <v>46295</v>
      </c>
      <c r="L190" t="s">
        <v>409</v>
      </c>
      <c r="N190" s="63">
        <v>0.79166666666666663</v>
      </c>
      <c r="O190" s="63">
        <v>0.875</v>
      </c>
      <c r="P190" s="63" t="str">
        <f t="shared" si="7"/>
        <v>19:00 - 21:00</v>
      </c>
      <c r="Q190" s="36" t="s">
        <v>415</v>
      </c>
      <c r="R190">
        <v>218</v>
      </c>
      <c r="S190" s="36" t="s">
        <v>415</v>
      </c>
      <c r="T190" s="36" t="s">
        <v>415</v>
      </c>
      <c r="U190" t="s">
        <v>415</v>
      </c>
      <c r="V190">
        <v>70</v>
      </c>
      <c r="W190" s="5" t="str">
        <f t="shared" si="8"/>
        <v>LTSU_LV_DemandHELEN CL</v>
      </c>
    </row>
    <row r="191" spans="1:23" hidden="1">
      <c r="A191" t="s">
        <v>416</v>
      </c>
      <c r="B191" t="s">
        <v>185</v>
      </c>
      <c r="C191" t="s">
        <v>48</v>
      </c>
      <c r="D191" t="s">
        <v>413</v>
      </c>
      <c r="E191" s="3">
        <v>0.4</v>
      </c>
      <c r="F191" t="s">
        <v>411</v>
      </c>
      <c r="G191" t="str">
        <f t="shared" si="6"/>
        <v>LTSU_LV_DemandHERCULES RD COLWYN HSESummer 2026</v>
      </c>
      <c r="H191" t="s">
        <v>412</v>
      </c>
      <c r="I191" s="64">
        <v>1.6748518999999962E-2</v>
      </c>
      <c r="J191" s="5">
        <v>46143</v>
      </c>
      <c r="K191" s="5">
        <v>46295</v>
      </c>
      <c r="L191" t="s">
        <v>409</v>
      </c>
      <c r="N191" s="63">
        <v>0.79166666666666663</v>
      </c>
      <c r="O191" s="63">
        <v>0.875</v>
      </c>
      <c r="P191" s="63" t="str">
        <f t="shared" si="7"/>
        <v>19:00 - 21:00</v>
      </c>
      <c r="Q191" s="36" t="s">
        <v>415</v>
      </c>
      <c r="R191">
        <v>218</v>
      </c>
      <c r="S191" s="36" t="s">
        <v>415</v>
      </c>
      <c r="T191" s="36" t="s">
        <v>415</v>
      </c>
      <c r="U191" t="s">
        <v>415</v>
      </c>
      <c r="V191">
        <v>70</v>
      </c>
      <c r="W191" s="5" t="str">
        <f t="shared" si="8"/>
        <v>LTSU_LV_DemandHERCULES RD COLWYN HSE</v>
      </c>
    </row>
    <row r="192" spans="1:23" hidden="1">
      <c r="A192" t="s">
        <v>416</v>
      </c>
      <c r="B192" t="s">
        <v>186</v>
      </c>
      <c r="C192" t="s">
        <v>48</v>
      </c>
      <c r="D192" t="s">
        <v>414</v>
      </c>
      <c r="E192" s="3">
        <v>0.4</v>
      </c>
      <c r="F192" t="s">
        <v>411</v>
      </c>
      <c r="G192" t="str">
        <f t="shared" si="6"/>
        <v>LTSU_LV_DemandHIGH STREETSummer 2026</v>
      </c>
      <c r="H192" t="s">
        <v>412</v>
      </c>
      <c r="I192" s="64">
        <v>1.4901288000000011E-2</v>
      </c>
      <c r="J192" s="5">
        <v>46143</v>
      </c>
      <c r="K192" s="5">
        <v>46295</v>
      </c>
      <c r="L192" t="s">
        <v>409</v>
      </c>
      <c r="N192" s="63">
        <v>0.79166666666666663</v>
      </c>
      <c r="O192" s="63">
        <v>0.875</v>
      </c>
      <c r="P192" s="63" t="str">
        <f t="shared" si="7"/>
        <v>19:00 - 21:00</v>
      </c>
      <c r="Q192" s="36" t="s">
        <v>415</v>
      </c>
      <c r="R192">
        <v>218</v>
      </c>
      <c r="S192" s="36" t="s">
        <v>415</v>
      </c>
      <c r="T192" s="36" t="s">
        <v>415</v>
      </c>
      <c r="U192" t="s">
        <v>415</v>
      </c>
      <c r="V192">
        <v>70</v>
      </c>
      <c r="W192" s="5" t="str">
        <f t="shared" si="8"/>
        <v>LTSU_LV_DemandHIGH STREET</v>
      </c>
    </row>
    <row r="193" spans="1:23" hidden="1">
      <c r="A193" t="s">
        <v>416</v>
      </c>
      <c r="B193" t="s">
        <v>187</v>
      </c>
      <c r="C193" t="s">
        <v>48</v>
      </c>
      <c r="D193" t="s">
        <v>414</v>
      </c>
      <c r="E193" s="3">
        <v>0.4</v>
      </c>
      <c r="F193" t="s">
        <v>411</v>
      </c>
      <c r="G193" t="str">
        <f t="shared" si="6"/>
        <v>LTSU_LV_DemandHIGHFIELD ROADSummer 2026</v>
      </c>
      <c r="H193" t="s">
        <v>412</v>
      </c>
      <c r="I193" s="64">
        <v>1.6326976994999971E-2</v>
      </c>
      <c r="J193" s="5">
        <v>46143</v>
      </c>
      <c r="K193" s="5">
        <v>46295</v>
      </c>
      <c r="L193" t="s">
        <v>409</v>
      </c>
      <c r="N193" s="63">
        <v>0.79166666666666663</v>
      </c>
      <c r="O193" s="63">
        <v>0.875</v>
      </c>
      <c r="P193" s="63" t="str">
        <f t="shared" si="7"/>
        <v>19:00 - 21:00</v>
      </c>
      <c r="Q193" s="36" t="s">
        <v>415</v>
      </c>
      <c r="R193">
        <v>218</v>
      </c>
      <c r="S193" s="36" t="s">
        <v>415</v>
      </c>
      <c r="T193" s="36" t="s">
        <v>415</v>
      </c>
      <c r="U193" t="s">
        <v>415</v>
      </c>
      <c r="V193">
        <v>70</v>
      </c>
      <c r="W193" s="5" t="str">
        <f t="shared" si="8"/>
        <v>LTSU_LV_DemandHIGHFIELD ROAD</v>
      </c>
    </row>
    <row r="194" spans="1:23" hidden="1">
      <c r="A194" t="s">
        <v>416</v>
      </c>
      <c r="B194" t="s">
        <v>188</v>
      </c>
      <c r="C194" t="s">
        <v>48</v>
      </c>
      <c r="D194" t="s">
        <v>414</v>
      </c>
      <c r="E194" s="3">
        <v>0.4</v>
      </c>
      <c r="F194" t="s">
        <v>411</v>
      </c>
      <c r="G194" t="str">
        <f t="shared" si="6"/>
        <v>LTSU_LV_DemandHILLCOTE AVENUESummer 2026</v>
      </c>
      <c r="H194" t="s">
        <v>412</v>
      </c>
      <c r="I194" s="64">
        <v>2.7518951600000018E-2</v>
      </c>
      <c r="J194" s="5">
        <v>46143</v>
      </c>
      <c r="K194" s="5">
        <v>46295</v>
      </c>
      <c r="L194" t="s">
        <v>409</v>
      </c>
      <c r="N194" s="63">
        <v>0.79166666666666663</v>
      </c>
      <c r="O194" s="63">
        <v>0.875</v>
      </c>
      <c r="P194" s="63" t="str">
        <f t="shared" si="7"/>
        <v>19:00 - 21:00</v>
      </c>
      <c r="Q194" s="36" t="s">
        <v>415</v>
      </c>
      <c r="R194">
        <v>218</v>
      </c>
      <c r="S194" s="36" t="s">
        <v>415</v>
      </c>
      <c r="T194" s="36" t="s">
        <v>415</v>
      </c>
      <c r="U194" t="s">
        <v>415</v>
      </c>
      <c r="V194">
        <v>70</v>
      </c>
      <c r="W194" s="5" t="str">
        <f t="shared" si="8"/>
        <v>LTSU_LV_DemandHILLCOTE AVENUE</v>
      </c>
    </row>
    <row r="195" spans="1:23" hidden="1">
      <c r="A195" t="s">
        <v>416</v>
      </c>
      <c r="B195" t="s">
        <v>189</v>
      </c>
      <c r="C195" t="s">
        <v>48</v>
      </c>
      <c r="D195" t="s">
        <v>406</v>
      </c>
      <c r="E195" s="3">
        <v>0.4</v>
      </c>
      <c r="F195" t="s">
        <v>411</v>
      </c>
      <c r="G195" t="str">
        <f t="shared" ref="G195:G258" si="9">_xlfn.CONCAT(C195,B195,F195)</f>
        <v>LTSU_LV_DemandHILLSIDE ESTSummer 2026</v>
      </c>
      <c r="H195" t="s">
        <v>412</v>
      </c>
      <c r="I195" s="64">
        <v>0.01</v>
      </c>
      <c r="J195" s="5">
        <v>46143</v>
      </c>
      <c r="K195" s="5">
        <v>46295</v>
      </c>
      <c r="L195" t="s">
        <v>409</v>
      </c>
      <c r="N195" s="63">
        <v>0.79166666666666663</v>
      </c>
      <c r="O195" s="63">
        <v>0.875</v>
      </c>
      <c r="P195" s="63" t="str">
        <f t="shared" ref="P195:P258" si="10">TEXT(N195,"HH:MM") &amp; " - " &amp; TEXT(O195,"HH:MM")</f>
        <v>19:00 - 21:00</v>
      </c>
      <c r="Q195" s="36" t="s">
        <v>415</v>
      </c>
      <c r="R195">
        <v>218</v>
      </c>
      <c r="S195" s="36" t="s">
        <v>415</v>
      </c>
      <c r="T195" s="36" t="s">
        <v>415</v>
      </c>
      <c r="U195" t="s">
        <v>415</v>
      </c>
      <c r="V195">
        <v>70</v>
      </c>
      <c r="W195" s="5" t="str">
        <f t="shared" ref="W195:W258" si="11">_xlfn.CONCAT(C195,B195)</f>
        <v>LTSU_LV_DemandHILLSIDE EST</v>
      </c>
    </row>
    <row r="196" spans="1:23" hidden="1">
      <c r="A196" t="s">
        <v>416</v>
      </c>
      <c r="B196" t="s">
        <v>191</v>
      </c>
      <c r="C196" t="s">
        <v>48</v>
      </c>
      <c r="D196" t="s">
        <v>413</v>
      </c>
      <c r="E196" s="3">
        <v>0.4</v>
      </c>
      <c r="F196" t="s">
        <v>411</v>
      </c>
      <c r="G196" t="str">
        <f t="shared" si="9"/>
        <v>LTSU_LV_DemandHOSKINS CL BECK PRIM SCHSummer 2026</v>
      </c>
      <c r="H196" t="s">
        <v>412</v>
      </c>
      <c r="I196" s="64">
        <v>1.8653719999999985E-2</v>
      </c>
      <c r="J196" s="5">
        <v>46143</v>
      </c>
      <c r="K196" s="5">
        <v>46295</v>
      </c>
      <c r="L196" t="s">
        <v>409</v>
      </c>
      <c r="N196" s="63">
        <v>0.79166666666666663</v>
      </c>
      <c r="O196" s="63">
        <v>0.875</v>
      </c>
      <c r="P196" s="63" t="str">
        <f t="shared" si="10"/>
        <v>19:00 - 21:00</v>
      </c>
      <c r="Q196" s="36" t="s">
        <v>415</v>
      </c>
      <c r="R196">
        <v>218</v>
      </c>
      <c r="S196" s="36" t="s">
        <v>415</v>
      </c>
      <c r="T196" s="36" t="s">
        <v>415</v>
      </c>
      <c r="U196" t="s">
        <v>415</v>
      </c>
      <c r="V196">
        <v>70</v>
      </c>
      <c r="W196" s="5" t="str">
        <f t="shared" si="11"/>
        <v>LTSU_LV_DemandHOSKINS CL BECK PRIM SCH</v>
      </c>
    </row>
    <row r="197" spans="1:23" hidden="1">
      <c r="A197" t="s">
        <v>416</v>
      </c>
      <c r="B197" t="s">
        <v>192</v>
      </c>
      <c r="C197" t="s">
        <v>48</v>
      </c>
      <c r="D197" t="s">
        <v>406</v>
      </c>
      <c r="E197" s="3">
        <v>0.4</v>
      </c>
      <c r="F197" t="s">
        <v>411</v>
      </c>
      <c r="G197" t="str">
        <f t="shared" si="9"/>
        <v>LTSU_LV_DemandHYDE PK AVSummer 2026</v>
      </c>
      <c r="H197" t="s">
        <v>412</v>
      </c>
      <c r="I197" s="64">
        <v>3.4499091599999976E-2</v>
      </c>
      <c r="J197" s="5">
        <v>46143</v>
      </c>
      <c r="K197" s="5">
        <v>46295</v>
      </c>
      <c r="L197" t="s">
        <v>409</v>
      </c>
      <c r="N197" s="63">
        <v>0.79166666666666663</v>
      </c>
      <c r="O197" s="63">
        <v>0.875</v>
      </c>
      <c r="P197" s="63" t="str">
        <f t="shared" si="10"/>
        <v>19:00 - 21:00</v>
      </c>
      <c r="Q197" s="36" t="s">
        <v>415</v>
      </c>
      <c r="R197">
        <v>218</v>
      </c>
      <c r="S197" s="36" t="s">
        <v>415</v>
      </c>
      <c r="T197" s="36" t="s">
        <v>415</v>
      </c>
      <c r="U197" t="s">
        <v>415</v>
      </c>
      <c r="V197">
        <v>70</v>
      </c>
      <c r="W197" s="5" t="str">
        <f t="shared" si="11"/>
        <v>LTSU_LV_DemandHYDE PK AV</v>
      </c>
    </row>
    <row r="198" spans="1:23" hidden="1">
      <c r="A198" t="s">
        <v>416</v>
      </c>
      <c r="B198" t="s">
        <v>193</v>
      </c>
      <c r="C198" t="s">
        <v>48</v>
      </c>
      <c r="D198" t="s">
        <v>414</v>
      </c>
      <c r="E198" s="3">
        <v>0.4</v>
      </c>
      <c r="F198" t="s">
        <v>411</v>
      </c>
      <c r="G198" t="str">
        <f t="shared" si="9"/>
        <v>LTSU_LV_DemandJ WILSON IND THANET WAYSummer 2026</v>
      </c>
      <c r="H198" t="s">
        <v>412</v>
      </c>
      <c r="I198" s="64">
        <v>0.01</v>
      </c>
      <c r="J198" s="5">
        <v>46143</v>
      </c>
      <c r="K198" s="5">
        <v>46295</v>
      </c>
      <c r="L198" t="s">
        <v>409</v>
      </c>
      <c r="N198" s="63">
        <v>0.79166666666666663</v>
      </c>
      <c r="O198" s="63">
        <v>0.875</v>
      </c>
      <c r="P198" s="63" t="str">
        <f t="shared" si="10"/>
        <v>19:00 - 21:00</v>
      </c>
      <c r="Q198" s="36" t="s">
        <v>415</v>
      </c>
      <c r="R198">
        <v>218</v>
      </c>
      <c r="S198" s="36" t="s">
        <v>415</v>
      </c>
      <c r="T198" s="36" t="s">
        <v>415</v>
      </c>
      <c r="U198" t="s">
        <v>415</v>
      </c>
      <c r="V198">
        <v>70</v>
      </c>
      <c r="W198" s="5" t="str">
        <f t="shared" si="11"/>
        <v>LTSU_LV_DemandJ WILSON IND THANET WAY</v>
      </c>
    </row>
    <row r="199" spans="1:23" hidden="1">
      <c r="A199" t="s">
        <v>416</v>
      </c>
      <c r="B199" t="s">
        <v>194</v>
      </c>
      <c r="C199" t="s">
        <v>48</v>
      </c>
      <c r="D199" t="s">
        <v>414</v>
      </c>
      <c r="E199" s="3">
        <v>0.4</v>
      </c>
      <c r="F199" t="s">
        <v>411</v>
      </c>
      <c r="G199" t="str">
        <f t="shared" si="9"/>
        <v>LTSU_LV_DemandJAMES STSummer 2026</v>
      </c>
      <c r="H199" t="s">
        <v>412</v>
      </c>
      <c r="I199" s="64">
        <v>1.0391290000000053E-2</v>
      </c>
      <c r="J199" s="5">
        <v>46143</v>
      </c>
      <c r="K199" s="5">
        <v>46295</v>
      </c>
      <c r="L199" t="s">
        <v>409</v>
      </c>
      <c r="N199" s="63">
        <v>0.79166666666666663</v>
      </c>
      <c r="O199" s="63">
        <v>0.875</v>
      </c>
      <c r="P199" s="63" t="str">
        <f t="shared" si="10"/>
        <v>19:00 - 21:00</v>
      </c>
      <c r="Q199" s="36" t="s">
        <v>415</v>
      </c>
      <c r="R199">
        <v>218</v>
      </c>
      <c r="S199" s="36" t="s">
        <v>415</v>
      </c>
      <c r="T199" s="36" t="s">
        <v>415</v>
      </c>
      <c r="U199" t="s">
        <v>415</v>
      </c>
      <c r="V199">
        <v>70</v>
      </c>
      <c r="W199" s="5" t="str">
        <f t="shared" si="11"/>
        <v>LTSU_LV_DemandJAMES ST</v>
      </c>
    </row>
    <row r="200" spans="1:23" hidden="1">
      <c r="A200" t="s">
        <v>416</v>
      </c>
      <c r="B200" t="s">
        <v>195</v>
      </c>
      <c r="C200" t="s">
        <v>48</v>
      </c>
      <c r="D200" t="s">
        <v>414</v>
      </c>
      <c r="E200" s="3">
        <v>0.4</v>
      </c>
      <c r="F200" t="s">
        <v>411</v>
      </c>
      <c r="G200" t="str">
        <f t="shared" si="9"/>
        <v>LTSU_LV_DemandJEFFS ROADSummer 2026</v>
      </c>
      <c r="H200" t="s">
        <v>412</v>
      </c>
      <c r="I200" s="64">
        <v>0.01</v>
      </c>
      <c r="J200" s="5">
        <v>46143</v>
      </c>
      <c r="K200" s="5">
        <v>46295</v>
      </c>
      <c r="L200" t="s">
        <v>409</v>
      </c>
      <c r="N200" s="63">
        <v>0.79166666666666663</v>
      </c>
      <c r="O200" s="63">
        <v>0.875</v>
      </c>
      <c r="P200" s="63" t="str">
        <f t="shared" si="10"/>
        <v>19:00 - 21:00</v>
      </c>
      <c r="Q200" s="36" t="s">
        <v>415</v>
      </c>
      <c r="R200">
        <v>218</v>
      </c>
      <c r="S200" s="36" t="s">
        <v>415</v>
      </c>
      <c r="T200" s="36" t="s">
        <v>415</v>
      </c>
      <c r="U200" t="s">
        <v>415</v>
      </c>
      <c r="V200">
        <v>70</v>
      </c>
      <c r="W200" s="5" t="str">
        <f t="shared" si="11"/>
        <v>LTSU_LV_DemandJEFFS ROAD</v>
      </c>
    </row>
    <row r="201" spans="1:23" hidden="1">
      <c r="A201" t="s">
        <v>416</v>
      </c>
      <c r="B201" t="s">
        <v>197</v>
      </c>
      <c r="C201" t="s">
        <v>48</v>
      </c>
      <c r="D201" t="s">
        <v>406</v>
      </c>
      <c r="E201" s="3">
        <v>0.4</v>
      </c>
      <c r="F201" t="s">
        <v>411</v>
      </c>
      <c r="G201" t="str">
        <f t="shared" si="9"/>
        <v>LTSU_LV_DemandKENT RDSummer 2026</v>
      </c>
      <c r="H201" t="s">
        <v>412</v>
      </c>
      <c r="I201" s="64">
        <v>5.4422416499999966E-2</v>
      </c>
      <c r="J201" s="5">
        <v>46143</v>
      </c>
      <c r="K201" s="5">
        <v>46295</v>
      </c>
      <c r="L201" t="s">
        <v>409</v>
      </c>
      <c r="N201" s="63">
        <v>0.79166666666666663</v>
      </c>
      <c r="O201" s="63">
        <v>0.875</v>
      </c>
      <c r="P201" s="63" t="str">
        <f t="shared" si="10"/>
        <v>19:00 - 21:00</v>
      </c>
      <c r="Q201" s="36" t="s">
        <v>415</v>
      </c>
      <c r="R201">
        <v>218</v>
      </c>
      <c r="S201" s="36" t="s">
        <v>415</v>
      </c>
      <c r="T201" s="36" t="s">
        <v>415</v>
      </c>
      <c r="U201" t="s">
        <v>415</v>
      </c>
      <c r="V201">
        <v>70</v>
      </c>
      <c r="W201" s="5" t="str">
        <f t="shared" si="11"/>
        <v>LTSU_LV_DemandKENT RD</v>
      </c>
    </row>
    <row r="202" spans="1:23" hidden="1">
      <c r="A202" t="s">
        <v>416</v>
      </c>
      <c r="B202" t="s">
        <v>198</v>
      </c>
      <c r="C202" t="s">
        <v>48</v>
      </c>
      <c r="D202" t="s">
        <v>406</v>
      </c>
      <c r="E202" s="3">
        <v>0.4</v>
      </c>
      <c r="F202" t="s">
        <v>411</v>
      </c>
      <c r="G202" t="str">
        <f t="shared" si="9"/>
        <v>LTSU_LV_DemandKILSMORESummer 2026</v>
      </c>
      <c r="H202" t="s">
        <v>412</v>
      </c>
      <c r="I202" s="64">
        <v>4.7451869009999981E-2</v>
      </c>
      <c r="J202" s="5">
        <v>46143</v>
      </c>
      <c r="K202" s="5">
        <v>46295</v>
      </c>
      <c r="L202" t="s">
        <v>409</v>
      </c>
      <c r="N202" s="63">
        <v>0.79166666666666663</v>
      </c>
      <c r="O202" s="63">
        <v>0.875</v>
      </c>
      <c r="P202" s="63" t="str">
        <f t="shared" si="10"/>
        <v>19:00 - 21:00</v>
      </c>
      <c r="Q202" s="36" t="s">
        <v>415</v>
      </c>
      <c r="R202">
        <v>218</v>
      </c>
      <c r="S202" s="36" t="s">
        <v>415</v>
      </c>
      <c r="T202" s="36" t="s">
        <v>415</v>
      </c>
      <c r="U202" t="s">
        <v>415</v>
      </c>
      <c r="V202">
        <v>70</v>
      </c>
      <c r="W202" s="5" t="str">
        <f t="shared" si="11"/>
        <v>LTSU_LV_DemandKILSMORE</v>
      </c>
    </row>
    <row r="203" spans="1:23" hidden="1">
      <c r="A203" t="s">
        <v>416</v>
      </c>
      <c r="B203" t="s">
        <v>201</v>
      </c>
      <c r="C203" t="s">
        <v>48</v>
      </c>
      <c r="D203" t="s">
        <v>414</v>
      </c>
      <c r="E203" s="3">
        <v>0.4</v>
      </c>
      <c r="F203" t="s">
        <v>411</v>
      </c>
      <c r="G203" t="str">
        <f t="shared" si="9"/>
        <v>LTSU_LV_DemandKINGS WAY NORTHSummer 2026</v>
      </c>
      <c r="H203" t="s">
        <v>412</v>
      </c>
      <c r="I203" s="64">
        <v>1.3042064384999972E-2</v>
      </c>
      <c r="J203" s="5">
        <v>46143</v>
      </c>
      <c r="K203" s="5">
        <v>46295</v>
      </c>
      <c r="L203" t="s">
        <v>409</v>
      </c>
      <c r="N203" s="63">
        <v>0.79166666666666663</v>
      </c>
      <c r="O203" s="63">
        <v>0.875</v>
      </c>
      <c r="P203" s="63" t="str">
        <f t="shared" si="10"/>
        <v>19:00 - 21:00</v>
      </c>
      <c r="Q203" s="36" t="s">
        <v>415</v>
      </c>
      <c r="R203">
        <v>218</v>
      </c>
      <c r="S203" s="36" t="s">
        <v>415</v>
      </c>
      <c r="T203" s="36" t="s">
        <v>415</v>
      </c>
      <c r="U203" t="s">
        <v>415</v>
      </c>
      <c r="V203">
        <v>70</v>
      </c>
      <c r="W203" s="5" t="str">
        <f t="shared" si="11"/>
        <v>LTSU_LV_DemandKINGS WAY NORTH</v>
      </c>
    </row>
    <row r="204" spans="1:23" hidden="1">
      <c r="A204" t="s">
        <v>416</v>
      </c>
      <c r="B204" t="s">
        <v>202</v>
      </c>
      <c r="C204" t="s">
        <v>48</v>
      </c>
      <c r="D204" t="s">
        <v>414</v>
      </c>
      <c r="E204" s="3">
        <v>0.4</v>
      </c>
      <c r="F204" t="s">
        <v>411</v>
      </c>
      <c r="G204" t="str">
        <f t="shared" si="9"/>
        <v>LTSU_LV_DemandKYNASTON AVENUESummer 2026</v>
      </c>
      <c r="H204" t="s">
        <v>412</v>
      </c>
      <c r="I204" s="64">
        <v>8.4422281499999974E-2</v>
      </c>
      <c r="J204" s="5">
        <v>46143</v>
      </c>
      <c r="K204" s="5">
        <v>46295</v>
      </c>
      <c r="L204" t="s">
        <v>409</v>
      </c>
      <c r="N204" s="63">
        <v>0.79166666666666663</v>
      </c>
      <c r="O204" s="63">
        <v>0.875</v>
      </c>
      <c r="P204" s="63" t="str">
        <f t="shared" si="10"/>
        <v>19:00 - 21:00</v>
      </c>
      <c r="Q204" s="36" t="s">
        <v>415</v>
      </c>
      <c r="R204">
        <v>218</v>
      </c>
      <c r="S204" s="36" t="s">
        <v>415</v>
      </c>
      <c r="T204" s="36" t="s">
        <v>415</v>
      </c>
      <c r="U204" t="s">
        <v>415</v>
      </c>
      <c r="V204">
        <v>70</v>
      </c>
      <c r="W204" s="5" t="str">
        <f t="shared" si="11"/>
        <v>LTSU_LV_DemandKYNASTON AVENUE</v>
      </c>
    </row>
    <row r="205" spans="1:23" hidden="1">
      <c r="A205" t="s">
        <v>416</v>
      </c>
      <c r="B205" t="s">
        <v>203</v>
      </c>
      <c r="C205" t="s">
        <v>48</v>
      </c>
      <c r="D205" t="s">
        <v>406</v>
      </c>
      <c r="E205" s="3">
        <v>0.4</v>
      </c>
      <c r="F205" t="s">
        <v>411</v>
      </c>
      <c r="G205" t="str">
        <f t="shared" si="9"/>
        <v>LTSU_LV_DemandLAMDIN RDSummer 2026</v>
      </c>
      <c r="H205" t="s">
        <v>412</v>
      </c>
      <c r="I205" s="64">
        <v>1.7334684359999991E-2</v>
      </c>
      <c r="J205" s="5">
        <v>46143</v>
      </c>
      <c r="K205" s="5">
        <v>46295</v>
      </c>
      <c r="L205" t="s">
        <v>409</v>
      </c>
      <c r="N205" s="63">
        <v>0.79166666666666663</v>
      </c>
      <c r="O205" s="63">
        <v>0.875</v>
      </c>
      <c r="P205" s="63" t="str">
        <f t="shared" si="10"/>
        <v>19:00 - 21:00</v>
      </c>
      <c r="Q205" s="36" t="s">
        <v>415</v>
      </c>
      <c r="R205">
        <v>218</v>
      </c>
      <c r="S205" s="36" t="s">
        <v>415</v>
      </c>
      <c r="T205" s="36" t="s">
        <v>415</v>
      </c>
      <c r="U205" t="s">
        <v>415</v>
      </c>
      <c r="V205">
        <v>70</v>
      </c>
      <c r="W205" s="5" t="str">
        <f t="shared" si="11"/>
        <v>LTSU_LV_DemandLAMDIN RD</v>
      </c>
    </row>
    <row r="206" spans="1:23" hidden="1">
      <c r="A206" t="s">
        <v>416</v>
      </c>
      <c r="B206" t="s">
        <v>204</v>
      </c>
      <c r="C206" t="s">
        <v>48</v>
      </c>
      <c r="D206" t="s">
        <v>413</v>
      </c>
      <c r="E206" s="3">
        <v>0.4</v>
      </c>
      <c r="F206" t="s">
        <v>411</v>
      </c>
      <c r="G206" t="str">
        <f t="shared" si="9"/>
        <v>LTSU_LV_DemandLANGDON RD R/O 45Summer 2026</v>
      </c>
      <c r="H206" t="s">
        <v>412</v>
      </c>
      <c r="I206" s="64">
        <v>2.4394083500000049E-2</v>
      </c>
      <c r="J206" s="5">
        <v>46143</v>
      </c>
      <c r="K206" s="5">
        <v>46295</v>
      </c>
      <c r="L206" t="s">
        <v>409</v>
      </c>
      <c r="N206" s="63">
        <v>0.79166666666666663</v>
      </c>
      <c r="O206" s="63">
        <v>0.875</v>
      </c>
      <c r="P206" s="63" t="str">
        <f t="shared" si="10"/>
        <v>19:00 - 21:00</v>
      </c>
      <c r="Q206" s="36" t="s">
        <v>415</v>
      </c>
      <c r="R206">
        <v>218</v>
      </c>
      <c r="S206" s="36" t="s">
        <v>415</v>
      </c>
      <c r="T206" s="36" t="s">
        <v>415</v>
      </c>
      <c r="U206" t="s">
        <v>415</v>
      </c>
      <c r="V206">
        <v>70</v>
      </c>
      <c r="W206" s="5" t="str">
        <f t="shared" si="11"/>
        <v>LTSU_LV_DemandLANGDON RD R/O 45</v>
      </c>
    </row>
    <row r="207" spans="1:23" hidden="1">
      <c r="A207" t="s">
        <v>416</v>
      </c>
      <c r="B207" t="s">
        <v>205</v>
      </c>
      <c r="C207" t="s">
        <v>48</v>
      </c>
      <c r="D207" t="s">
        <v>413</v>
      </c>
      <c r="E207" s="3">
        <v>0.4</v>
      </c>
      <c r="F207" t="s">
        <v>411</v>
      </c>
      <c r="G207" t="str">
        <f t="shared" si="9"/>
        <v>LTSU_LV_DemandLANGTON WAY LBG DEPOTSummer 2026</v>
      </c>
      <c r="H207" t="s">
        <v>412</v>
      </c>
      <c r="I207" s="64">
        <v>4.4057974999999971E-2</v>
      </c>
      <c r="J207" s="5">
        <v>46143</v>
      </c>
      <c r="K207" s="5">
        <v>46295</v>
      </c>
      <c r="L207" t="s">
        <v>409</v>
      </c>
      <c r="N207" s="63">
        <v>0.79166666666666663</v>
      </c>
      <c r="O207" s="63">
        <v>0.875</v>
      </c>
      <c r="P207" s="63" t="str">
        <f t="shared" si="10"/>
        <v>19:00 - 21:00</v>
      </c>
      <c r="Q207" s="36" t="s">
        <v>415</v>
      </c>
      <c r="R207">
        <v>218</v>
      </c>
      <c r="S207" s="36" t="s">
        <v>415</v>
      </c>
      <c r="T207" s="36" t="s">
        <v>415</v>
      </c>
      <c r="U207" t="s">
        <v>415</v>
      </c>
      <c r="V207">
        <v>70</v>
      </c>
      <c r="W207" s="5" t="str">
        <f t="shared" si="11"/>
        <v>LTSU_LV_DemandLANGTON WAY LBG DEPOT</v>
      </c>
    </row>
    <row r="208" spans="1:23" hidden="1">
      <c r="A208" t="s">
        <v>416</v>
      </c>
      <c r="B208" t="s">
        <v>206</v>
      </c>
      <c r="C208" t="s">
        <v>48</v>
      </c>
      <c r="D208" t="s">
        <v>413</v>
      </c>
      <c r="E208" s="3">
        <v>0.4</v>
      </c>
      <c r="F208" t="s">
        <v>411</v>
      </c>
      <c r="G208" t="str">
        <f t="shared" si="9"/>
        <v>LTSU_LV_DemandLANRICK RD HOWARDSSummer 2026</v>
      </c>
      <c r="H208" t="s">
        <v>412</v>
      </c>
      <c r="I208" s="64">
        <v>1.8720662999999971E-2</v>
      </c>
      <c r="J208" s="5">
        <v>46143</v>
      </c>
      <c r="K208" s="5">
        <v>46295</v>
      </c>
      <c r="L208" t="s">
        <v>409</v>
      </c>
      <c r="N208" s="63">
        <v>0.79166666666666663</v>
      </c>
      <c r="O208" s="63">
        <v>0.875</v>
      </c>
      <c r="P208" s="63" t="str">
        <f t="shared" si="10"/>
        <v>19:00 - 21:00</v>
      </c>
      <c r="Q208" s="36" t="s">
        <v>415</v>
      </c>
      <c r="R208">
        <v>218</v>
      </c>
      <c r="S208" s="36" t="s">
        <v>415</v>
      </c>
      <c r="T208" s="36" t="s">
        <v>415</v>
      </c>
      <c r="U208" t="s">
        <v>415</v>
      </c>
      <c r="V208">
        <v>70</v>
      </c>
      <c r="W208" s="5" t="str">
        <f t="shared" si="11"/>
        <v>LTSU_LV_DemandLANRICK RD HOWARDS</v>
      </c>
    </row>
    <row r="209" spans="1:23" hidden="1">
      <c r="A209" t="s">
        <v>416</v>
      </c>
      <c r="B209" t="s">
        <v>207</v>
      </c>
      <c r="C209" t="s">
        <v>48</v>
      </c>
      <c r="D209" t="s">
        <v>413</v>
      </c>
      <c r="E209" s="3">
        <v>0.4</v>
      </c>
      <c r="F209" t="s">
        <v>411</v>
      </c>
      <c r="G209" t="str">
        <f t="shared" si="9"/>
        <v>LTSU_LV_DemandLARBERT RDSummer 2026</v>
      </c>
      <c r="H209" t="s">
        <v>412</v>
      </c>
      <c r="I209" s="64">
        <v>2.1815233500000031E-2</v>
      </c>
      <c r="J209" s="5">
        <v>46143</v>
      </c>
      <c r="K209" s="5">
        <v>46295</v>
      </c>
      <c r="L209" t="s">
        <v>409</v>
      </c>
      <c r="N209" s="63">
        <v>0.79166666666666663</v>
      </c>
      <c r="O209" s="63">
        <v>0.875</v>
      </c>
      <c r="P209" s="63" t="str">
        <f t="shared" si="10"/>
        <v>19:00 - 21:00</v>
      </c>
      <c r="Q209" s="36" t="s">
        <v>415</v>
      </c>
      <c r="R209">
        <v>218</v>
      </c>
      <c r="S209" s="36" t="s">
        <v>415</v>
      </c>
      <c r="T209" s="36" t="s">
        <v>415</v>
      </c>
      <c r="U209" t="s">
        <v>415</v>
      </c>
      <c r="V209">
        <v>70</v>
      </c>
      <c r="W209" s="5" t="str">
        <f t="shared" si="11"/>
        <v>LTSU_LV_DemandLARBERT RD</v>
      </c>
    </row>
    <row r="210" spans="1:23" hidden="1">
      <c r="A210" t="s">
        <v>416</v>
      </c>
      <c r="B210" t="s">
        <v>209</v>
      </c>
      <c r="C210" t="s">
        <v>48</v>
      </c>
      <c r="D210" t="s">
        <v>406</v>
      </c>
      <c r="E210" s="3">
        <v>0.4</v>
      </c>
      <c r="F210" t="s">
        <v>411</v>
      </c>
      <c r="G210" t="str">
        <f t="shared" si="9"/>
        <v>LTSU_LV_DemandLOCALSummer 2026</v>
      </c>
      <c r="H210" t="s">
        <v>412</v>
      </c>
      <c r="I210" s="64">
        <v>5.1542148999999982E-2</v>
      </c>
      <c r="J210" s="5">
        <v>46143</v>
      </c>
      <c r="K210" s="5">
        <v>46295</v>
      </c>
      <c r="L210" t="s">
        <v>409</v>
      </c>
      <c r="N210" s="63">
        <v>0.79166666666666663</v>
      </c>
      <c r="O210" s="63">
        <v>0.875</v>
      </c>
      <c r="P210" s="63" t="str">
        <f t="shared" si="10"/>
        <v>19:00 - 21:00</v>
      </c>
      <c r="Q210" s="36" t="s">
        <v>415</v>
      </c>
      <c r="R210">
        <v>218</v>
      </c>
      <c r="S210" s="36" t="s">
        <v>415</v>
      </c>
      <c r="T210" s="36" t="s">
        <v>415</v>
      </c>
      <c r="U210" t="s">
        <v>415</v>
      </c>
      <c r="V210">
        <v>70</v>
      </c>
      <c r="W210" s="5" t="str">
        <f t="shared" si="11"/>
        <v>LTSU_LV_DemandLOCAL</v>
      </c>
    </row>
    <row r="211" spans="1:23" hidden="1">
      <c r="A211" t="s">
        <v>416</v>
      </c>
      <c r="B211" t="s">
        <v>210</v>
      </c>
      <c r="C211" t="s">
        <v>48</v>
      </c>
      <c r="D211" t="s">
        <v>413</v>
      </c>
      <c r="E211" s="3">
        <v>0.4</v>
      </c>
      <c r="F211" t="s">
        <v>411</v>
      </c>
      <c r="G211" t="str">
        <f t="shared" si="9"/>
        <v>LTSU_LV_DemandLOCKHURST STSummer 2026</v>
      </c>
      <c r="H211" t="s">
        <v>412</v>
      </c>
      <c r="I211" s="64">
        <v>6.0680309500000029E-2</v>
      </c>
      <c r="J211" s="5">
        <v>46143</v>
      </c>
      <c r="K211" s="5">
        <v>46295</v>
      </c>
      <c r="L211" t="s">
        <v>409</v>
      </c>
      <c r="N211" s="63">
        <v>0.79166666666666663</v>
      </c>
      <c r="O211" s="63">
        <v>0.875</v>
      </c>
      <c r="P211" s="63" t="str">
        <f t="shared" si="10"/>
        <v>19:00 - 21:00</v>
      </c>
      <c r="Q211" s="36" t="s">
        <v>415</v>
      </c>
      <c r="R211">
        <v>218</v>
      </c>
      <c r="S211" s="36" t="s">
        <v>415</v>
      </c>
      <c r="T211" s="36" t="s">
        <v>415</v>
      </c>
      <c r="U211" t="s">
        <v>415</v>
      </c>
      <c r="V211">
        <v>70</v>
      </c>
      <c r="W211" s="5" t="str">
        <f t="shared" si="11"/>
        <v>LTSU_LV_DemandLOCKHURST ST</v>
      </c>
    </row>
    <row r="212" spans="1:23" hidden="1">
      <c r="A212" t="s">
        <v>416</v>
      </c>
      <c r="B212" t="s">
        <v>211</v>
      </c>
      <c r="C212" t="s">
        <v>48</v>
      </c>
      <c r="D212" t="s">
        <v>406</v>
      </c>
      <c r="E212" s="3">
        <v>0.4</v>
      </c>
      <c r="F212" t="s">
        <v>411</v>
      </c>
      <c r="G212" t="str">
        <f t="shared" si="9"/>
        <v>LTSU_LV_DemandLONG RDSummer 2026</v>
      </c>
      <c r="H212" t="s">
        <v>412</v>
      </c>
      <c r="I212" s="64">
        <v>0.01</v>
      </c>
      <c r="J212" s="5">
        <v>46143</v>
      </c>
      <c r="K212" s="5">
        <v>46295</v>
      </c>
      <c r="L212" t="s">
        <v>409</v>
      </c>
      <c r="N212" s="63">
        <v>0.79166666666666663</v>
      </c>
      <c r="O212" s="63">
        <v>0.875</v>
      </c>
      <c r="P212" s="63" t="str">
        <f t="shared" si="10"/>
        <v>19:00 - 21:00</v>
      </c>
      <c r="Q212" s="36" t="s">
        <v>415</v>
      </c>
      <c r="R212">
        <v>218</v>
      </c>
      <c r="S212" s="36" t="s">
        <v>415</v>
      </c>
      <c r="T212" s="36" t="s">
        <v>415</v>
      </c>
      <c r="U212" t="s">
        <v>415</v>
      </c>
      <c r="V212">
        <v>70</v>
      </c>
      <c r="W212" s="5" t="str">
        <f t="shared" si="11"/>
        <v>LTSU_LV_DemandLONG RD</v>
      </c>
    </row>
    <row r="213" spans="1:23" hidden="1">
      <c r="A213" t="s">
        <v>416</v>
      </c>
      <c r="B213" t="s">
        <v>213</v>
      </c>
      <c r="C213" t="s">
        <v>48</v>
      </c>
      <c r="D213" t="s">
        <v>406</v>
      </c>
      <c r="E213" s="3">
        <v>0.4</v>
      </c>
      <c r="F213" t="s">
        <v>411</v>
      </c>
      <c r="G213" t="str">
        <f t="shared" si="9"/>
        <v>LTSU_LV_DemandLORD NELSONSummer 2026</v>
      </c>
      <c r="H213" t="s">
        <v>412</v>
      </c>
      <c r="I213" s="64">
        <v>2.3626483965000021E-2</v>
      </c>
      <c r="J213" s="5">
        <v>46143</v>
      </c>
      <c r="K213" s="5">
        <v>46295</v>
      </c>
      <c r="L213" t="s">
        <v>409</v>
      </c>
      <c r="N213" s="63">
        <v>0.79166666666666663</v>
      </c>
      <c r="O213" s="63">
        <v>0.875</v>
      </c>
      <c r="P213" s="63" t="str">
        <f t="shared" si="10"/>
        <v>19:00 - 21:00</v>
      </c>
      <c r="Q213" s="36" t="s">
        <v>415</v>
      </c>
      <c r="R213">
        <v>218</v>
      </c>
      <c r="S213" s="36" t="s">
        <v>415</v>
      </c>
      <c r="T213" s="36" t="s">
        <v>415</v>
      </c>
      <c r="U213" t="s">
        <v>415</v>
      </c>
      <c r="V213">
        <v>70</v>
      </c>
      <c r="W213" s="5" t="str">
        <f t="shared" si="11"/>
        <v>LTSU_LV_DemandLORD NELSON</v>
      </c>
    </row>
    <row r="214" spans="1:23" hidden="1">
      <c r="A214" t="s">
        <v>416</v>
      </c>
      <c r="B214" t="s">
        <v>215</v>
      </c>
      <c r="C214" t="s">
        <v>48</v>
      </c>
      <c r="D214" t="s">
        <v>414</v>
      </c>
      <c r="E214" s="3">
        <v>0.4</v>
      </c>
      <c r="F214" t="s">
        <v>411</v>
      </c>
      <c r="G214" t="str">
        <f t="shared" si="9"/>
        <v>LTSU_LV_DemandLOWER GUILDFORD ROADSummer 2026</v>
      </c>
      <c r="H214" t="s">
        <v>412</v>
      </c>
      <c r="I214" s="64">
        <v>0.01</v>
      </c>
      <c r="J214" s="5">
        <v>46143</v>
      </c>
      <c r="K214" s="5">
        <v>46295</v>
      </c>
      <c r="L214" t="s">
        <v>409</v>
      </c>
      <c r="N214" s="63">
        <v>0.79166666666666663</v>
      </c>
      <c r="O214" s="63">
        <v>0.875</v>
      </c>
      <c r="P214" s="63" t="str">
        <f t="shared" si="10"/>
        <v>19:00 - 21:00</v>
      </c>
      <c r="Q214" s="36" t="s">
        <v>415</v>
      </c>
      <c r="R214">
        <v>218</v>
      </c>
      <c r="S214" s="36" t="s">
        <v>415</v>
      </c>
      <c r="T214" s="36" t="s">
        <v>415</v>
      </c>
      <c r="U214" t="s">
        <v>415</v>
      </c>
      <c r="V214">
        <v>70</v>
      </c>
      <c r="W214" s="5" t="str">
        <f t="shared" si="11"/>
        <v>LTSU_LV_DemandLOWER GUILDFORD ROAD</v>
      </c>
    </row>
    <row r="215" spans="1:23" hidden="1">
      <c r="A215" t="s">
        <v>416</v>
      </c>
      <c r="B215" t="s">
        <v>217</v>
      </c>
      <c r="C215" t="s">
        <v>48</v>
      </c>
      <c r="D215" t="s">
        <v>406</v>
      </c>
      <c r="E215" s="3">
        <v>0.4</v>
      </c>
      <c r="F215" t="s">
        <v>411</v>
      </c>
      <c r="G215" t="str">
        <f t="shared" si="9"/>
        <v>LTSU_LV_DemandLYON PK AVSummer 2026</v>
      </c>
      <c r="H215" t="s">
        <v>412</v>
      </c>
      <c r="I215" s="64">
        <v>1.4956856399999975E-2</v>
      </c>
      <c r="J215" s="5">
        <v>46143</v>
      </c>
      <c r="K215" s="5">
        <v>46295</v>
      </c>
      <c r="L215" t="s">
        <v>409</v>
      </c>
      <c r="N215" s="63">
        <v>0.79166666666666663</v>
      </c>
      <c r="O215" s="63">
        <v>0.875</v>
      </c>
      <c r="P215" s="63" t="str">
        <f t="shared" si="10"/>
        <v>19:00 - 21:00</v>
      </c>
      <c r="Q215" s="36" t="s">
        <v>415</v>
      </c>
      <c r="R215">
        <v>218</v>
      </c>
      <c r="S215" s="36" t="s">
        <v>415</v>
      </c>
      <c r="T215" s="36" t="s">
        <v>415</v>
      </c>
      <c r="U215" t="s">
        <v>415</v>
      </c>
      <c r="V215">
        <v>70</v>
      </c>
      <c r="W215" s="5" t="str">
        <f t="shared" si="11"/>
        <v>LTSU_LV_DemandLYON PK AV</v>
      </c>
    </row>
    <row r="216" spans="1:23" hidden="1">
      <c r="A216" t="s">
        <v>416</v>
      </c>
      <c r="B216" t="s">
        <v>218</v>
      </c>
      <c r="C216" t="s">
        <v>48</v>
      </c>
      <c r="D216" t="s">
        <v>414</v>
      </c>
      <c r="E216" s="3">
        <v>0.4</v>
      </c>
      <c r="F216" t="s">
        <v>411</v>
      </c>
      <c r="G216" t="str">
        <f t="shared" si="9"/>
        <v>LTSU_LV_DemandMAIDSTONE ROADSummer 2026</v>
      </c>
      <c r="H216" t="s">
        <v>412</v>
      </c>
      <c r="I216" s="64">
        <v>1.0693224300000016E-2</v>
      </c>
      <c r="J216" s="5">
        <v>46143</v>
      </c>
      <c r="K216" s="5">
        <v>46295</v>
      </c>
      <c r="L216" t="s">
        <v>409</v>
      </c>
      <c r="N216" s="63">
        <v>0.79166666666666663</v>
      </c>
      <c r="O216" s="63">
        <v>0.875</v>
      </c>
      <c r="P216" s="63" t="str">
        <f t="shared" si="10"/>
        <v>19:00 - 21:00</v>
      </c>
      <c r="Q216" s="36" t="s">
        <v>415</v>
      </c>
      <c r="R216">
        <v>218</v>
      </c>
      <c r="S216" s="36" t="s">
        <v>415</v>
      </c>
      <c r="T216" s="36" t="s">
        <v>415</v>
      </c>
      <c r="U216" t="s">
        <v>415</v>
      </c>
      <c r="V216">
        <v>70</v>
      </c>
      <c r="W216" s="5" t="str">
        <f t="shared" si="11"/>
        <v>LTSU_LV_DemandMAIDSTONE ROAD</v>
      </c>
    </row>
    <row r="217" spans="1:23" hidden="1">
      <c r="A217" t="s">
        <v>416</v>
      </c>
      <c r="B217" t="s">
        <v>220</v>
      </c>
      <c r="C217" t="s">
        <v>48</v>
      </c>
      <c r="D217" t="s">
        <v>413</v>
      </c>
      <c r="E217" s="3">
        <v>0.4</v>
      </c>
      <c r="F217" t="s">
        <v>411</v>
      </c>
      <c r="G217" t="str">
        <f t="shared" si="9"/>
        <v>LTSU_LV_DemandMANOR ROADSummer 2026</v>
      </c>
      <c r="H217" t="s">
        <v>412</v>
      </c>
      <c r="I217" s="64">
        <v>0.01</v>
      </c>
      <c r="J217" s="5">
        <v>46143</v>
      </c>
      <c r="K217" s="5">
        <v>46295</v>
      </c>
      <c r="L217" t="s">
        <v>409</v>
      </c>
      <c r="N217" s="63">
        <v>0.79166666666666663</v>
      </c>
      <c r="O217" s="63">
        <v>0.875</v>
      </c>
      <c r="P217" s="63" t="str">
        <f t="shared" si="10"/>
        <v>19:00 - 21:00</v>
      </c>
      <c r="Q217" s="36" t="s">
        <v>415</v>
      </c>
      <c r="R217">
        <v>218</v>
      </c>
      <c r="S217" s="36" t="s">
        <v>415</v>
      </c>
      <c r="T217" s="36" t="s">
        <v>415</v>
      </c>
      <c r="U217" t="s">
        <v>415</v>
      </c>
      <c r="V217">
        <v>70</v>
      </c>
      <c r="W217" s="5" t="str">
        <f t="shared" si="11"/>
        <v>LTSU_LV_DemandMANOR ROAD</v>
      </c>
    </row>
    <row r="218" spans="1:23" hidden="1">
      <c r="A218" t="s">
        <v>416</v>
      </c>
      <c r="B218" t="s">
        <v>222</v>
      </c>
      <c r="C218" t="s">
        <v>48</v>
      </c>
      <c r="D218" t="s">
        <v>413</v>
      </c>
      <c r="E218" s="3">
        <v>0.4</v>
      </c>
      <c r="F218" t="s">
        <v>411</v>
      </c>
      <c r="G218" t="str">
        <f t="shared" si="9"/>
        <v>LTSU_LV_DemandMARLBOROUGH LASummer 2026</v>
      </c>
      <c r="H218" t="s">
        <v>412</v>
      </c>
      <c r="I218" s="64">
        <v>7.2167693000000033E-2</v>
      </c>
      <c r="J218" s="5">
        <v>46143</v>
      </c>
      <c r="K218" s="5">
        <v>46295</v>
      </c>
      <c r="L218" t="s">
        <v>409</v>
      </c>
      <c r="N218" s="63">
        <v>0.79166666666666663</v>
      </c>
      <c r="O218" s="63">
        <v>0.875</v>
      </c>
      <c r="P218" s="63" t="str">
        <f t="shared" si="10"/>
        <v>19:00 - 21:00</v>
      </c>
      <c r="Q218" s="36" t="s">
        <v>415</v>
      </c>
      <c r="R218">
        <v>218</v>
      </c>
      <c r="S218" s="36" t="s">
        <v>415</v>
      </c>
      <c r="T218" s="36" t="s">
        <v>415</v>
      </c>
      <c r="U218" t="s">
        <v>415</v>
      </c>
      <c r="V218">
        <v>70</v>
      </c>
      <c r="W218" s="5" t="str">
        <f t="shared" si="11"/>
        <v>LTSU_LV_DemandMARLBOROUGH LA</v>
      </c>
    </row>
    <row r="219" spans="1:23" hidden="1">
      <c r="A219" t="s">
        <v>416</v>
      </c>
      <c r="B219" t="s">
        <v>223</v>
      </c>
      <c r="C219" t="s">
        <v>48</v>
      </c>
      <c r="D219" t="s">
        <v>413</v>
      </c>
      <c r="E219" s="3">
        <v>0.4</v>
      </c>
      <c r="F219" t="s">
        <v>411</v>
      </c>
      <c r="G219" t="str">
        <f t="shared" si="9"/>
        <v>LTSU_LV_DemandMARLBOROUGH RD ERKENWALDSummer 2026</v>
      </c>
      <c r="H219" t="s">
        <v>412</v>
      </c>
      <c r="I219" s="64">
        <v>7.4177947199999913E-2</v>
      </c>
      <c r="J219" s="5">
        <v>46143</v>
      </c>
      <c r="K219" s="5">
        <v>46295</v>
      </c>
      <c r="L219" t="s">
        <v>409</v>
      </c>
      <c r="N219" s="63">
        <v>0.79166666666666663</v>
      </c>
      <c r="O219" s="63">
        <v>0.875</v>
      </c>
      <c r="P219" s="63" t="str">
        <f t="shared" si="10"/>
        <v>19:00 - 21:00</v>
      </c>
      <c r="Q219" s="36" t="s">
        <v>415</v>
      </c>
      <c r="R219">
        <v>218</v>
      </c>
      <c r="S219" s="36" t="s">
        <v>415</v>
      </c>
      <c r="T219" s="36" t="s">
        <v>415</v>
      </c>
      <c r="U219" t="s">
        <v>415</v>
      </c>
      <c r="V219">
        <v>70</v>
      </c>
      <c r="W219" s="5" t="str">
        <f t="shared" si="11"/>
        <v>LTSU_LV_DemandMARLBOROUGH RD ERKENWALD</v>
      </c>
    </row>
    <row r="220" spans="1:23" hidden="1">
      <c r="A220" t="s">
        <v>416</v>
      </c>
      <c r="B220" t="s">
        <v>224</v>
      </c>
      <c r="C220" t="s">
        <v>48</v>
      </c>
      <c r="D220" t="s">
        <v>413</v>
      </c>
      <c r="E220" s="3">
        <v>0.4</v>
      </c>
      <c r="F220" t="s">
        <v>411</v>
      </c>
      <c r="G220" t="str">
        <f t="shared" si="9"/>
        <v>LTSU_LV_DemandMAYBURY RD R/O 50Summer 2026</v>
      </c>
      <c r="H220" t="s">
        <v>412</v>
      </c>
      <c r="I220" s="64">
        <v>2.3022626000000046E-2</v>
      </c>
      <c r="J220" s="5">
        <v>46143</v>
      </c>
      <c r="K220" s="5">
        <v>46295</v>
      </c>
      <c r="L220" t="s">
        <v>409</v>
      </c>
      <c r="N220" s="63">
        <v>0.79166666666666663</v>
      </c>
      <c r="O220" s="63">
        <v>0.875</v>
      </c>
      <c r="P220" s="63" t="str">
        <f t="shared" si="10"/>
        <v>19:00 - 21:00</v>
      </c>
      <c r="Q220" s="36" t="s">
        <v>415</v>
      </c>
      <c r="R220">
        <v>218</v>
      </c>
      <c r="S220" s="36" t="s">
        <v>415</v>
      </c>
      <c r="T220" s="36" t="s">
        <v>415</v>
      </c>
      <c r="U220" t="s">
        <v>415</v>
      </c>
      <c r="V220">
        <v>70</v>
      </c>
      <c r="W220" s="5" t="str">
        <f t="shared" si="11"/>
        <v>LTSU_LV_DemandMAYBURY RD R/O 50</v>
      </c>
    </row>
    <row r="221" spans="1:23" hidden="1">
      <c r="A221" t="s">
        <v>416</v>
      </c>
      <c r="B221" t="s">
        <v>225</v>
      </c>
      <c r="C221" t="s">
        <v>48</v>
      </c>
      <c r="D221" t="s">
        <v>406</v>
      </c>
      <c r="E221" s="3">
        <v>0.4</v>
      </c>
      <c r="F221" t="s">
        <v>411</v>
      </c>
      <c r="G221" t="str">
        <f t="shared" si="9"/>
        <v>LTSU_LV_DemandMAYORS WKSummer 2026</v>
      </c>
      <c r="H221" t="s">
        <v>412</v>
      </c>
      <c r="I221" s="64">
        <v>9.806087400000002E-2</v>
      </c>
      <c r="J221" s="5">
        <v>46143</v>
      </c>
      <c r="K221" s="5">
        <v>46295</v>
      </c>
      <c r="L221" t="s">
        <v>409</v>
      </c>
      <c r="N221" s="63">
        <v>0.79166666666666663</v>
      </c>
      <c r="O221" s="63">
        <v>0.875</v>
      </c>
      <c r="P221" s="63" t="str">
        <f t="shared" si="10"/>
        <v>19:00 - 21:00</v>
      </c>
      <c r="Q221" s="36" t="s">
        <v>415</v>
      </c>
      <c r="R221">
        <v>218</v>
      </c>
      <c r="S221" s="36" t="s">
        <v>415</v>
      </c>
      <c r="T221" s="36" t="s">
        <v>415</v>
      </c>
      <c r="U221" t="s">
        <v>415</v>
      </c>
      <c r="V221">
        <v>70</v>
      </c>
      <c r="W221" s="5" t="str">
        <f t="shared" si="11"/>
        <v>LTSU_LV_DemandMAYORS WK</v>
      </c>
    </row>
    <row r="222" spans="1:23" hidden="1">
      <c r="A222" t="s">
        <v>416</v>
      </c>
      <c r="B222" t="s">
        <v>227</v>
      </c>
      <c r="C222" t="s">
        <v>48</v>
      </c>
      <c r="D222" t="s">
        <v>413</v>
      </c>
      <c r="E222" s="3">
        <v>0.4</v>
      </c>
      <c r="F222" t="s">
        <v>411</v>
      </c>
      <c r="G222" t="str">
        <f t="shared" si="9"/>
        <v>LTSU_LV_DemandMERCERS RD 41Summer 2026</v>
      </c>
      <c r="H222" t="s">
        <v>412</v>
      </c>
      <c r="I222" s="64">
        <v>5.5131118399999936E-2</v>
      </c>
      <c r="J222" s="5">
        <v>46143</v>
      </c>
      <c r="K222" s="5">
        <v>46295</v>
      </c>
      <c r="L222" t="s">
        <v>409</v>
      </c>
      <c r="N222" s="63">
        <v>0.79166666666666663</v>
      </c>
      <c r="O222" s="63">
        <v>0.875</v>
      </c>
      <c r="P222" s="63" t="str">
        <f t="shared" si="10"/>
        <v>19:00 - 21:00</v>
      </c>
      <c r="Q222" s="36" t="s">
        <v>415</v>
      </c>
      <c r="R222">
        <v>218</v>
      </c>
      <c r="S222" s="36" t="s">
        <v>415</v>
      </c>
      <c r="T222" s="36" t="s">
        <v>415</v>
      </c>
      <c r="U222" t="s">
        <v>415</v>
      </c>
      <c r="V222">
        <v>70</v>
      </c>
      <c r="W222" s="5" t="str">
        <f t="shared" si="11"/>
        <v>LTSU_LV_DemandMERCERS RD 41</v>
      </c>
    </row>
    <row r="223" spans="1:23" hidden="1">
      <c r="A223" t="s">
        <v>416</v>
      </c>
      <c r="B223" t="s">
        <v>229</v>
      </c>
      <c r="C223" t="s">
        <v>48</v>
      </c>
      <c r="D223" t="s">
        <v>413</v>
      </c>
      <c r="E223" s="3">
        <v>0.4</v>
      </c>
      <c r="F223" t="s">
        <v>411</v>
      </c>
      <c r="G223" t="str">
        <f t="shared" si="9"/>
        <v>LTSU_LV_DemandMILK STSummer 2026</v>
      </c>
      <c r="H223" t="s">
        <v>412</v>
      </c>
      <c r="I223" s="64">
        <v>1.253471049999999E-2</v>
      </c>
      <c r="J223" s="5">
        <v>46143</v>
      </c>
      <c r="K223" s="5">
        <v>46295</v>
      </c>
      <c r="L223" t="s">
        <v>409</v>
      </c>
      <c r="N223" s="63">
        <v>0.79166666666666663</v>
      </c>
      <c r="O223" s="63">
        <v>0.875</v>
      </c>
      <c r="P223" s="63" t="str">
        <f t="shared" si="10"/>
        <v>19:00 - 21:00</v>
      </c>
      <c r="Q223" s="36" t="s">
        <v>415</v>
      </c>
      <c r="R223">
        <v>218</v>
      </c>
      <c r="S223" s="36" t="s">
        <v>415</v>
      </c>
      <c r="T223" s="36" t="s">
        <v>415</v>
      </c>
      <c r="U223" t="s">
        <v>415</v>
      </c>
      <c r="V223">
        <v>70</v>
      </c>
      <c r="W223" s="5" t="str">
        <f t="shared" si="11"/>
        <v>LTSU_LV_DemandMILK ST</v>
      </c>
    </row>
    <row r="224" spans="1:23" hidden="1">
      <c r="A224" t="s">
        <v>416</v>
      </c>
      <c r="B224" t="s">
        <v>232</v>
      </c>
      <c r="C224" t="s">
        <v>48</v>
      </c>
      <c r="D224" t="s">
        <v>413</v>
      </c>
      <c r="E224" s="3">
        <v>0.4</v>
      </c>
      <c r="F224" t="s">
        <v>411</v>
      </c>
      <c r="G224" t="str">
        <f t="shared" si="9"/>
        <v>LTSU_LV_DemandMILLAIS RD ADJ 143Summer 2026</v>
      </c>
      <c r="H224" t="s">
        <v>412</v>
      </c>
      <c r="I224" s="64">
        <v>0.14498953250000002</v>
      </c>
      <c r="J224" s="5">
        <v>46143</v>
      </c>
      <c r="K224" s="5">
        <v>46295</v>
      </c>
      <c r="L224" t="s">
        <v>409</v>
      </c>
      <c r="N224" s="63">
        <v>0.79166666666666663</v>
      </c>
      <c r="O224" s="63">
        <v>0.875</v>
      </c>
      <c r="P224" s="63" t="str">
        <f t="shared" si="10"/>
        <v>19:00 - 21:00</v>
      </c>
      <c r="Q224" s="36" t="s">
        <v>415</v>
      </c>
      <c r="R224">
        <v>218</v>
      </c>
      <c r="S224" s="36" t="s">
        <v>415</v>
      </c>
      <c r="T224" s="36" t="s">
        <v>415</v>
      </c>
      <c r="U224" t="s">
        <v>415</v>
      </c>
      <c r="V224">
        <v>70</v>
      </c>
      <c r="W224" s="5" t="str">
        <f t="shared" si="11"/>
        <v>LTSU_LV_DemandMILLAIS RD ADJ 143</v>
      </c>
    </row>
    <row r="225" spans="1:23" hidden="1">
      <c r="A225" t="s">
        <v>416</v>
      </c>
      <c r="B225" t="s">
        <v>233</v>
      </c>
      <c r="C225" t="s">
        <v>48</v>
      </c>
      <c r="D225" t="s">
        <v>413</v>
      </c>
      <c r="E225" s="3">
        <v>0.4</v>
      </c>
      <c r="F225" t="s">
        <v>411</v>
      </c>
      <c r="G225" t="str">
        <f t="shared" si="9"/>
        <v>LTSU_LV_DemandMILNER RD WESTSummer 2026</v>
      </c>
      <c r="H225" t="s">
        <v>412</v>
      </c>
      <c r="I225" s="64">
        <v>6.2946444000000046E-2</v>
      </c>
      <c r="J225" s="5">
        <v>46143</v>
      </c>
      <c r="K225" s="5">
        <v>46295</v>
      </c>
      <c r="L225" t="s">
        <v>409</v>
      </c>
      <c r="N225" s="63">
        <v>0.79166666666666663</v>
      </c>
      <c r="O225" s="63">
        <v>0.875</v>
      </c>
      <c r="P225" s="63" t="str">
        <f t="shared" si="10"/>
        <v>19:00 - 21:00</v>
      </c>
      <c r="Q225" s="36" t="s">
        <v>415</v>
      </c>
      <c r="R225">
        <v>218</v>
      </c>
      <c r="S225" s="36" t="s">
        <v>415</v>
      </c>
      <c r="T225" s="36" t="s">
        <v>415</v>
      </c>
      <c r="U225" t="s">
        <v>415</v>
      </c>
      <c r="V225">
        <v>70</v>
      </c>
      <c r="W225" s="5" t="str">
        <f t="shared" si="11"/>
        <v>LTSU_LV_DemandMILNER RD WEST</v>
      </c>
    </row>
    <row r="226" spans="1:23" hidden="1">
      <c r="A226" t="s">
        <v>416</v>
      </c>
      <c r="B226" t="s">
        <v>235</v>
      </c>
      <c r="C226" t="s">
        <v>48</v>
      </c>
      <c r="D226" t="s">
        <v>413</v>
      </c>
      <c r="E226" s="3">
        <v>0.4</v>
      </c>
      <c r="F226" t="s">
        <v>411</v>
      </c>
      <c r="G226" t="str">
        <f t="shared" si="9"/>
        <v>LTSU_LV_DemandMONKS CLSummer 2026</v>
      </c>
      <c r="H226" t="s">
        <v>412</v>
      </c>
      <c r="I226" s="64">
        <v>1.6589213000000047E-2</v>
      </c>
      <c r="J226" s="5">
        <v>46143</v>
      </c>
      <c r="K226" s="5">
        <v>46295</v>
      </c>
      <c r="L226" t="s">
        <v>409</v>
      </c>
      <c r="N226" s="63">
        <v>0.79166666666666663</v>
      </c>
      <c r="O226" s="63">
        <v>0.875</v>
      </c>
      <c r="P226" s="63" t="str">
        <f t="shared" si="10"/>
        <v>19:00 - 21:00</v>
      </c>
      <c r="Q226" s="36" t="s">
        <v>415</v>
      </c>
      <c r="R226">
        <v>218</v>
      </c>
      <c r="S226" s="36" t="s">
        <v>415</v>
      </c>
      <c r="T226" s="36" t="s">
        <v>415</v>
      </c>
      <c r="U226" t="s">
        <v>415</v>
      </c>
      <c r="V226">
        <v>70</v>
      </c>
      <c r="W226" s="5" t="str">
        <f t="shared" si="11"/>
        <v>LTSU_LV_DemandMONKS CL</v>
      </c>
    </row>
    <row r="227" spans="1:23" hidden="1">
      <c r="A227" t="s">
        <v>416</v>
      </c>
      <c r="B227" t="s">
        <v>236</v>
      </c>
      <c r="C227" t="s">
        <v>48</v>
      </c>
      <c r="D227" t="s">
        <v>406</v>
      </c>
      <c r="E227" s="3">
        <v>0.4</v>
      </c>
      <c r="F227" t="s">
        <v>411</v>
      </c>
      <c r="G227" t="str">
        <f t="shared" si="9"/>
        <v>LTSU_LV_DemandMOOR PATHSummer 2026</v>
      </c>
      <c r="H227" t="s">
        <v>412</v>
      </c>
      <c r="I227" s="64">
        <v>7.821357050000001E-2</v>
      </c>
      <c r="J227" s="5">
        <v>46143</v>
      </c>
      <c r="K227" s="5">
        <v>46295</v>
      </c>
      <c r="L227" t="s">
        <v>409</v>
      </c>
      <c r="N227" s="63">
        <v>0.79166666666666663</v>
      </c>
      <c r="O227" s="63">
        <v>0.875</v>
      </c>
      <c r="P227" s="63" t="str">
        <f t="shared" si="10"/>
        <v>19:00 - 21:00</v>
      </c>
      <c r="Q227" s="36" t="s">
        <v>415</v>
      </c>
      <c r="R227">
        <v>218</v>
      </c>
      <c r="S227" s="36" t="s">
        <v>415</v>
      </c>
      <c r="T227" s="36" t="s">
        <v>415</v>
      </c>
      <c r="U227" t="s">
        <v>415</v>
      </c>
      <c r="V227">
        <v>70</v>
      </c>
      <c r="W227" s="5" t="str">
        <f t="shared" si="11"/>
        <v>LTSU_LV_DemandMOOR PATH</v>
      </c>
    </row>
    <row r="228" spans="1:23" hidden="1">
      <c r="A228" t="s">
        <v>416</v>
      </c>
      <c r="B228" t="s">
        <v>237</v>
      </c>
      <c r="C228" t="s">
        <v>48</v>
      </c>
      <c r="D228" t="s">
        <v>413</v>
      </c>
      <c r="E228" s="3">
        <v>0.4</v>
      </c>
      <c r="F228" t="s">
        <v>411</v>
      </c>
      <c r="G228" t="str">
        <f t="shared" si="9"/>
        <v>LTSU_LV_DemandMORDON RD ADJ 2Summer 2026</v>
      </c>
      <c r="H228" t="s">
        <v>412</v>
      </c>
      <c r="I228" s="64">
        <v>5.0796643199999991E-2</v>
      </c>
      <c r="J228" s="5">
        <v>46143</v>
      </c>
      <c r="K228" s="5">
        <v>46295</v>
      </c>
      <c r="L228" t="s">
        <v>409</v>
      </c>
      <c r="N228" s="63">
        <v>0.79166666666666663</v>
      </c>
      <c r="O228" s="63">
        <v>0.875</v>
      </c>
      <c r="P228" s="63" t="str">
        <f t="shared" si="10"/>
        <v>19:00 - 21:00</v>
      </c>
      <c r="Q228" s="36" t="s">
        <v>415</v>
      </c>
      <c r="R228">
        <v>218</v>
      </c>
      <c r="S228" s="36" t="s">
        <v>415</v>
      </c>
      <c r="T228" s="36" t="s">
        <v>415</v>
      </c>
      <c r="U228" t="s">
        <v>415</v>
      </c>
      <c r="V228">
        <v>70</v>
      </c>
      <c r="W228" s="5" t="str">
        <f t="shared" si="11"/>
        <v>LTSU_LV_DemandMORDON RD ADJ 2</v>
      </c>
    </row>
    <row r="229" spans="1:23" hidden="1">
      <c r="A229" t="s">
        <v>416</v>
      </c>
      <c r="B229" t="s">
        <v>238</v>
      </c>
      <c r="C229" t="s">
        <v>48</v>
      </c>
      <c r="D229" t="s">
        <v>413</v>
      </c>
      <c r="E229" s="3">
        <v>0.4</v>
      </c>
      <c r="F229" t="s">
        <v>411</v>
      </c>
      <c r="G229" t="str">
        <f t="shared" si="9"/>
        <v>LTSU_LV_DemandMOUNDFIELD RDSummer 2026</v>
      </c>
      <c r="H229" t="s">
        <v>412</v>
      </c>
      <c r="I229" s="64">
        <v>0.01</v>
      </c>
      <c r="J229" s="5">
        <v>46143</v>
      </c>
      <c r="K229" s="5">
        <v>46295</v>
      </c>
      <c r="L229" t="s">
        <v>409</v>
      </c>
      <c r="N229" s="63">
        <v>0.79166666666666663</v>
      </c>
      <c r="O229" s="63">
        <v>0.875</v>
      </c>
      <c r="P229" s="63" t="str">
        <f t="shared" si="10"/>
        <v>19:00 - 21:00</v>
      </c>
      <c r="Q229" s="36" t="s">
        <v>415</v>
      </c>
      <c r="R229">
        <v>218</v>
      </c>
      <c r="S229" s="36" t="s">
        <v>415</v>
      </c>
      <c r="T229" s="36" t="s">
        <v>415</v>
      </c>
      <c r="U229" t="s">
        <v>415</v>
      </c>
      <c r="V229">
        <v>70</v>
      </c>
      <c r="W229" s="5" t="str">
        <f t="shared" si="11"/>
        <v>LTSU_LV_DemandMOUNDFIELD RD</v>
      </c>
    </row>
    <row r="230" spans="1:23" hidden="1">
      <c r="A230" t="s">
        <v>416</v>
      </c>
      <c r="B230" t="s">
        <v>240</v>
      </c>
      <c r="C230" t="s">
        <v>48</v>
      </c>
      <c r="D230" t="s">
        <v>406</v>
      </c>
      <c r="E230" s="3">
        <v>0.4</v>
      </c>
      <c r="F230" t="s">
        <v>411</v>
      </c>
      <c r="G230" t="str">
        <f t="shared" si="9"/>
        <v>LTSU_LV_DemandMURDOCK RDSummer 2026</v>
      </c>
      <c r="H230" t="s">
        <v>412</v>
      </c>
      <c r="I230" s="64">
        <v>8.2642485870000018E-2</v>
      </c>
      <c r="J230" s="5">
        <v>46143</v>
      </c>
      <c r="K230" s="5">
        <v>46295</v>
      </c>
      <c r="L230" t="s">
        <v>409</v>
      </c>
      <c r="N230" s="63">
        <v>0.79166666666666663</v>
      </c>
      <c r="O230" s="63">
        <v>0.875</v>
      </c>
      <c r="P230" s="63" t="str">
        <f t="shared" si="10"/>
        <v>19:00 - 21:00</v>
      </c>
      <c r="Q230" s="36" t="s">
        <v>415</v>
      </c>
      <c r="R230">
        <v>218</v>
      </c>
      <c r="S230" s="36" t="s">
        <v>415</v>
      </c>
      <c r="T230" s="36" t="s">
        <v>415</v>
      </c>
      <c r="U230" t="s">
        <v>415</v>
      </c>
      <c r="V230">
        <v>70</v>
      </c>
      <c r="W230" s="5" t="str">
        <f t="shared" si="11"/>
        <v>LTSU_LV_DemandMURDOCK RD</v>
      </c>
    </row>
    <row r="231" spans="1:23" hidden="1">
      <c r="A231" t="s">
        <v>416</v>
      </c>
      <c r="B231" t="s">
        <v>241</v>
      </c>
      <c r="C231" t="s">
        <v>48</v>
      </c>
      <c r="D231" t="s">
        <v>406</v>
      </c>
      <c r="E231" s="3">
        <v>0.4</v>
      </c>
      <c r="F231" t="s">
        <v>411</v>
      </c>
      <c r="G231" t="str">
        <f t="shared" si="9"/>
        <v>LTSU_LV_DemandMYDDLETON RDSummer 2026</v>
      </c>
      <c r="H231" t="s">
        <v>412</v>
      </c>
      <c r="I231" s="64">
        <v>6.3306437000000049E-2</v>
      </c>
      <c r="J231" s="5">
        <v>46143</v>
      </c>
      <c r="K231" s="5">
        <v>46295</v>
      </c>
      <c r="L231" t="s">
        <v>409</v>
      </c>
      <c r="N231" s="63">
        <v>0.79166666666666663</v>
      </c>
      <c r="O231" s="63">
        <v>0.875</v>
      </c>
      <c r="P231" s="63" t="str">
        <f t="shared" si="10"/>
        <v>19:00 - 21:00</v>
      </c>
      <c r="Q231" s="36" t="s">
        <v>415</v>
      </c>
      <c r="R231">
        <v>218</v>
      </c>
      <c r="S231" s="36" t="s">
        <v>415</v>
      </c>
      <c r="T231" s="36" t="s">
        <v>415</v>
      </c>
      <c r="U231" t="s">
        <v>415</v>
      </c>
      <c r="V231">
        <v>70</v>
      </c>
      <c r="W231" s="5" t="str">
        <f t="shared" si="11"/>
        <v>LTSU_LV_DemandMYDDLETON RD</v>
      </c>
    </row>
    <row r="232" spans="1:23" hidden="1">
      <c r="A232" t="s">
        <v>416</v>
      </c>
      <c r="B232" t="s">
        <v>242</v>
      </c>
      <c r="C232" t="s">
        <v>48</v>
      </c>
      <c r="D232" t="s">
        <v>406</v>
      </c>
      <c r="E232" s="3">
        <v>0.4</v>
      </c>
      <c r="F232" t="s">
        <v>411</v>
      </c>
      <c r="G232" t="str">
        <f t="shared" si="9"/>
        <v>LTSU_LV_DemandNACTON RDSummer 2026</v>
      </c>
      <c r="H232" t="s">
        <v>412</v>
      </c>
      <c r="I232" s="64">
        <v>0.01</v>
      </c>
      <c r="J232" s="5">
        <v>46143</v>
      </c>
      <c r="K232" s="5">
        <v>46295</v>
      </c>
      <c r="L232" t="s">
        <v>409</v>
      </c>
      <c r="N232" s="63">
        <v>0.79166666666666663</v>
      </c>
      <c r="O232" s="63">
        <v>0.875</v>
      </c>
      <c r="P232" s="63" t="str">
        <f t="shared" si="10"/>
        <v>19:00 - 21:00</v>
      </c>
      <c r="Q232" s="36" t="s">
        <v>415</v>
      </c>
      <c r="R232">
        <v>218</v>
      </c>
      <c r="S232" s="36" t="s">
        <v>415</v>
      </c>
      <c r="T232" s="36" t="s">
        <v>415</v>
      </c>
      <c r="U232" t="s">
        <v>415</v>
      </c>
      <c r="V232">
        <v>70</v>
      </c>
      <c r="W232" s="5" t="str">
        <f t="shared" si="11"/>
        <v>LTSU_LV_DemandNACTON RD</v>
      </c>
    </row>
    <row r="233" spans="1:23" hidden="1">
      <c r="A233" t="s">
        <v>416</v>
      </c>
      <c r="B233" t="s">
        <v>243</v>
      </c>
      <c r="C233" t="s">
        <v>48</v>
      </c>
      <c r="D233" t="s">
        <v>413</v>
      </c>
      <c r="E233" s="3">
        <v>0.4</v>
      </c>
      <c r="F233" t="s">
        <v>411</v>
      </c>
      <c r="G233" t="str">
        <f t="shared" si="9"/>
        <v>LTSU_LV_DemandNARFORD RDSummer 2026</v>
      </c>
      <c r="H233" t="s">
        <v>412</v>
      </c>
      <c r="I233" s="64">
        <v>9.0602477999999986E-2</v>
      </c>
      <c r="J233" s="5">
        <v>46143</v>
      </c>
      <c r="K233" s="5">
        <v>46295</v>
      </c>
      <c r="L233" t="s">
        <v>409</v>
      </c>
      <c r="N233" s="63">
        <v>0.79166666666666663</v>
      </c>
      <c r="O233" s="63">
        <v>0.875</v>
      </c>
      <c r="P233" s="63" t="str">
        <f t="shared" si="10"/>
        <v>19:00 - 21:00</v>
      </c>
      <c r="Q233" s="36" t="s">
        <v>415</v>
      </c>
      <c r="R233">
        <v>218</v>
      </c>
      <c r="S233" s="36" t="s">
        <v>415</v>
      </c>
      <c r="T233" s="36" t="s">
        <v>415</v>
      </c>
      <c r="U233" t="s">
        <v>415</v>
      </c>
      <c r="V233">
        <v>70</v>
      </c>
      <c r="W233" s="5" t="str">
        <f t="shared" si="11"/>
        <v>LTSU_LV_DemandNARFORD RD</v>
      </c>
    </row>
    <row r="234" spans="1:23" hidden="1">
      <c r="A234" t="s">
        <v>416</v>
      </c>
      <c r="B234" t="s">
        <v>244</v>
      </c>
      <c r="C234" t="s">
        <v>48</v>
      </c>
      <c r="D234" t="s">
        <v>413</v>
      </c>
      <c r="E234" s="3">
        <v>0.4</v>
      </c>
      <c r="F234" t="s">
        <v>411</v>
      </c>
      <c r="G234" t="str">
        <f t="shared" si="9"/>
        <v>LTSU_LV_DemandNATHAN WAY DAIRY PRODUCTSummer 2026</v>
      </c>
      <c r="H234" t="s">
        <v>412</v>
      </c>
      <c r="I234" s="64">
        <v>1.0738792499999983E-2</v>
      </c>
      <c r="J234" s="5">
        <v>46143</v>
      </c>
      <c r="K234" s="5">
        <v>46295</v>
      </c>
      <c r="L234" t="s">
        <v>409</v>
      </c>
      <c r="N234" s="63">
        <v>0.79166666666666663</v>
      </c>
      <c r="O234" s="63">
        <v>0.875</v>
      </c>
      <c r="P234" s="63" t="str">
        <f t="shared" si="10"/>
        <v>19:00 - 21:00</v>
      </c>
      <c r="Q234" s="36" t="s">
        <v>415</v>
      </c>
      <c r="R234">
        <v>218</v>
      </c>
      <c r="S234" s="36" t="s">
        <v>415</v>
      </c>
      <c r="T234" s="36" t="s">
        <v>415</v>
      </c>
      <c r="U234" t="s">
        <v>415</v>
      </c>
      <c r="V234">
        <v>70</v>
      </c>
      <c r="W234" s="5" t="str">
        <f t="shared" si="11"/>
        <v>LTSU_LV_DemandNATHAN WAY DAIRY PRODUCT</v>
      </c>
    </row>
    <row r="235" spans="1:23" hidden="1">
      <c r="A235" t="s">
        <v>416</v>
      </c>
      <c r="B235" t="s">
        <v>246</v>
      </c>
      <c r="C235" t="s">
        <v>48</v>
      </c>
      <c r="D235" t="s">
        <v>413</v>
      </c>
      <c r="E235" s="3">
        <v>0.4</v>
      </c>
      <c r="F235" t="s">
        <v>411</v>
      </c>
      <c r="G235" t="str">
        <f t="shared" si="9"/>
        <v>LTSU_LV_DemandNEWARK ST  LONDON HOSP DENTAL NO2Summer 2026</v>
      </c>
      <c r="H235" t="s">
        <v>412</v>
      </c>
      <c r="I235" s="64">
        <v>0.01</v>
      </c>
      <c r="J235" s="5">
        <v>46143</v>
      </c>
      <c r="K235" s="5">
        <v>46295</v>
      </c>
      <c r="L235" t="s">
        <v>409</v>
      </c>
      <c r="N235" s="63">
        <v>0.79166666666666663</v>
      </c>
      <c r="O235" s="63">
        <v>0.875</v>
      </c>
      <c r="P235" s="63" t="str">
        <f t="shared" si="10"/>
        <v>19:00 - 21:00</v>
      </c>
      <c r="Q235" s="36" t="s">
        <v>415</v>
      </c>
      <c r="R235">
        <v>218</v>
      </c>
      <c r="S235" s="36" t="s">
        <v>415</v>
      </c>
      <c r="T235" s="36" t="s">
        <v>415</v>
      </c>
      <c r="U235" t="s">
        <v>415</v>
      </c>
      <c r="V235">
        <v>70</v>
      </c>
      <c r="W235" s="5" t="str">
        <f t="shared" si="11"/>
        <v>LTSU_LV_DemandNEWARK ST  LONDON HOSP DENTAL NO2</v>
      </c>
    </row>
    <row r="236" spans="1:23" hidden="1">
      <c r="A236" t="s">
        <v>416</v>
      </c>
      <c r="B236" t="s">
        <v>247</v>
      </c>
      <c r="C236" t="s">
        <v>48</v>
      </c>
      <c r="D236" t="s">
        <v>413</v>
      </c>
      <c r="E236" s="3">
        <v>0.4</v>
      </c>
      <c r="F236" t="s">
        <v>411</v>
      </c>
      <c r="G236" t="str">
        <f t="shared" si="9"/>
        <v>LTSU_LV_DemandNEWBURY RD R/O 24Summer 2026</v>
      </c>
      <c r="H236" t="s">
        <v>412</v>
      </c>
      <c r="I236" s="64">
        <v>6.2885957999999964E-2</v>
      </c>
      <c r="J236" s="5">
        <v>46143</v>
      </c>
      <c r="K236" s="5">
        <v>46295</v>
      </c>
      <c r="L236" t="s">
        <v>409</v>
      </c>
      <c r="N236" s="63">
        <v>0.79166666666666663</v>
      </c>
      <c r="O236" s="63">
        <v>0.875</v>
      </c>
      <c r="P236" s="63" t="str">
        <f t="shared" si="10"/>
        <v>19:00 - 21:00</v>
      </c>
      <c r="Q236" s="36" t="s">
        <v>415</v>
      </c>
      <c r="R236">
        <v>218</v>
      </c>
      <c r="S236" s="36" t="s">
        <v>415</v>
      </c>
      <c r="T236" s="36" t="s">
        <v>415</v>
      </c>
      <c r="U236" t="s">
        <v>415</v>
      </c>
      <c r="V236">
        <v>70</v>
      </c>
      <c r="W236" s="5" t="str">
        <f t="shared" si="11"/>
        <v>LTSU_LV_DemandNEWBURY RD R/O 24</v>
      </c>
    </row>
    <row r="237" spans="1:23" hidden="1">
      <c r="A237" t="s">
        <v>416</v>
      </c>
      <c r="B237" t="s">
        <v>248</v>
      </c>
      <c r="C237" t="s">
        <v>48</v>
      </c>
      <c r="D237" t="s">
        <v>406</v>
      </c>
      <c r="E237" s="3">
        <v>0.4</v>
      </c>
      <c r="F237" t="s">
        <v>411</v>
      </c>
      <c r="G237" t="str">
        <f t="shared" si="9"/>
        <v>LTSU_LV_DemandNICHOLAS RDSummer 2026</v>
      </c>
      <c r="H237" t="s">
        <v>412</v>
      </c>
      <c r="I237" s="64">
        <v>8.2961336699999999E-2</v>
      </c>
      <c r="J237" s="5">
        <v>46143</v>
      </c>
      <c r="K237" s="5">
        <v>46295</v>
      </c>
      <c r="L237" t="s">
        <v>409</v>
      </c>
      <c r="N237" s="63">
        <v>0.79166666666666663</v>
      </c>
      <c r="O237" s="63">
        <v>0.875</v>
      </c>
      <c r="P237" s="63" t="str">
        <f t="shared" si="10"/>
        <v>19:00 - 21:00</v>
      </c>
      <c r="Q237" s="36" t="s">
        <v>415</v>
      </c>
      <c r="R237">
        <v>218</v>
      </c>
      <c r="S237" s="36" t="s">
        <v>415</v>
      </c>
      <c r="T237" s="36" t="s">
        <v>415</v>
      </c>
      <c r="U237" t="s">
        <v>415</v>
      </c>
      <c r="V237">
        <v>70</v>
      </c>
      <c r="W237" s="5" t="str">
        <f t="shared" si="11"/>
        <v>LTSU_LV_DemandNICHOLAS RD</v>
      </c>
    </row>
    <row r="238" spans="1:23" hidden="1">
      <c r="A238" t="s">
        <v>416</v>
      </c>
      <c r="B238" t="s">
        <v>251</v>
      </c>
      <c r="C238" t="s">
        <v>48</v>
      </c>
      <c r="D238" t="s">
        <v>406</v>
      </c>
      <c r="E238" s="3">
        <v>0.4</v>
      </c>
      <c r="F238" t="s">
        <v>411</v>
      </c>
      <c r="G238" t="str">
        <f t="shared" si="9"/>
        <v>LTSU_LV_DemandNORMAN WAY INDUST PKSummer 2026</v>
      </c>
      <c r="H238" t="s">
        <v>412</v>
      </c>
      <c r="I238" s="64">
        <v>0.01</v>
      </c>
      <c r="J238" s="5">
        <v>46143</v>
      </c>
      <c r="K238" s="5">
        <v>46295</v>
      </c>
      <c r="L238" t="s">
        <v>409</v>
      </c>
      <c r="N238" s="63">
        <v>0.79166666666666663</v>
      </c>
      <c r="O238" s="63">
        <v>0.875</v>
      </c>
      <c r="P238" s="63" t="str">
        <f t="shared" si="10"/>
        <v>19:00 - 21:00</v>
      </c>
      <c r="Q238" s="36" t="s">
        <v>415</v>
      </c>
      <c r="R238">
        <v>218</v>
      </c>
      <c r="S238" s="36" t="s">
        <v>415</v>
      </c>
      <c r="T238" s="36" t="s">
        <v>415</v>
      </c>
      <c r="U238" t="s">
        <v>415</v>
      </c>
      <c r="V238">
        <v>70</v>
      </c>
      <c r="W238" s="5" t="str">
        <f t="shared" si="11"/>
        <v>LTSU_LV_DemandNORMAN WAY INDUST PK</v>
      </c>
    </row>
    <row r="239" spans="1:23" hidden="1">
      <c r="A239" t="s">
        <v>416</v>
      </c>
      <c r="B239" t="s">
        <v>253</v>
      </c>
      <c r="C239" t="s">
        <v>48</v>
      </c>
      <c r="D239" t="s">
        <v>414</v>
      </c>
      <c r="E239" s="3">
        <v>0.4</v>
      </c>
      <c r="F239" t="s">
        <v>411</v>
      </c>
      <c r="G239" t="str">
        <f t="shared" si="9"/>
        <v>LTSU_LV_DemandNORTH LOOESummer 2026</v>
      </c>
      <c r="H239" t="s">
        <v>412</v>
      </c>
      <c r="I239" s="64">
        <v>0.01</v>
      </c>
      <c r="J239" s="5">
        <v>46143</v>
      </c>
      <c r="K239" s="5">
        <v>46295</v>
      </c>
      <c r="L239" t="s">
        <v>409</v>
      </c>
      <c r="N239" s="63">
        <v>0.79166666666666663</v>
      </c>
      <c r="O239" s="63">
        <v>0.875</v>
      </c>
      <c r="P239" s="63" t="str">
        <f t="shared" si="10"/>
        <v>19:00 - 21:00</v>
      </c>
      <c r="Q239" s="36" t="s">
        <v>415</v>
      </c>
      <c r="R239">
        <v>218</v>
      </c>
      <c r="S239" s="36" t="s">
        <v>415</v>
      </c>
      <c r="T239" s="36" t="s">
        <v>415</v>
      </c>
      <c r="U239" t="s">
        <v>415</v>
      </c>
      <c r="V239">
        <v>70</v>
      </c>
      <c r="W239" s="5" t="str">
        <f t="shared" si="11"/>
        <v>LTSU_LV_DemandNORTH LOOE</v>
      </c>
    </row>
    <row r="240" spans="1:23" hidden="1">
      <c r="A240" t="s">
        <v>416</v>
      </c>
      <c r="B240" t="s">
        <v>254</v>
      </c>
      <c r="C240" t="s">
        <v>48</v>
      </c>
      <c r="D240" t="s">
        <v>413</v>
      </c>
      <c r="E240" s="3">
        <v>0.4</v>
      </c>
      <c r="F240" t="s">
        <v>411</v>
      </c>
      <c r="G240" t="str">
        <f t="shared" si="9"/>
        <v>LTSU_LV_DemandNORTHWOLD RD ESTATESummer 2026</v>
      </c>
      <c r="H240" t="s">
        <v>412</v>
      </c>
      <c r="I240" s="64">
        <v>0.13726204850000001</v>
      </c>
      <c r="J240" s="5">
        <v>46143</v>
      </c>
      <c r="K240" s="5">
        <v>46295</v>
      </c>
      <c r="L240" t="s">
        <v>409</v>
      </c>
      <c r="N240" s="63">
        <v>0.79166666666666663</v>
      </c>
      <c r="O240" s="63">
        <v>0.875</v>
      </c>
      <c r="P240" s="63" t="str">
        <f t="shared" si="10"/>
        <v>19:00 - 21:00</v>
      </c>
      <c r="Q240" s="36" t="s">
        <v>415</v>
      </c>
      <c r="R240">
        <v>218</v>
      </c>
      <c r="S240" s="36" t="s">
        <v>415</v>
      </c>
      <c r="T240" s="36" t="s">
        <v>415</v>
      </c>
      <c r="U240" t="s">
        <v>415</v>
      </c>
      <c r="V240">
        <v>70</v>
      </c>
      <c r="W240" s="5" t="str">
        <f t="shared" si="11"/>
        <v>LTSU_LV_DemandNORTHWOLD RD ESTATE</v>
      </c>
    </row>
    <row r="241" spans="1:23" hidden="1">
      <c r="A241" t="s">
        <v>416</v>
      </c>
      <c r="B241" t="s">
        <v>255</v>
      </c>
      <c r="C241" t="s">
        <v>48</v>
      </c>
      <c r="D241" t="s">
        <v>413</v>
      </c>
      <c r="E241" s="3">
        <v>0.4</v>
      </c>
      <c r="F241" t="s">
        <v>411</v>
      </c>
      <c r="G241" t="str">
        <f t="shared" si="9"/>
        <v>LTSU_LV_DemandNORWICH RDSummer 2026</v>
      </c>
      <c r="H241" t="s">
        <v>412</v>
      </c>
      <c r="I241" s="64">
        <v>0.01</v>
      </c>
      <c r="J241" s="5">
        <v>46143</v>
      </c>
      <c r="K241" s="5">
        <v>46295</v>
      </c>
      <c r="L241" t="s">
        <v>409</v>
      </c>
      <c r="N241" s="63">
        <v>0.79166666666666663</v>
      </c>
      <c r="O241" s="63">
        <v>0.875</v>
      </c>
      <c r="P241" s="63" t="str">
        <f t="shared" si="10"/>
        <v>19:00 - 21:00</v>
      </c>
      <c r="Q241" s="36" t="s">
        <v>415</v>
      </c>
      <c r="R241">
        <v>218</v>
      </c>
      <c r="S241" s="36" t="s">
        <v>415</v>
      </c>
      <c r="T241" s="36" t="s">
        <v>415</v>
      </c>
      <c r="U241" t="s">
        <v>415</v>
      </c>
      <c r="V241">
        <v>70</v>
      </c>
      <c r="W241" s="5" t="str">
        <f t="shared" si="11"/>
        <v>LTSU_LV_DemandNORWICH RD</v>
      </c>
    </row>
    <row r="242" spans="1:23" hidden="1">
      <c r="A242" t="s">
        <v>416</v>
      </c>
      <c r="B242" t="s">
        <v>256</v>
      </c>
      <c r="C242" t="s">
        <v>48</v>
      </c>
      <c r="D242" t="s">
        <v>406</v>
      </c>
      <c r="E242" s="3">
        <v>0.4</v>
      </c>
      <c r="F242" t="s">
        <v>411</v>
      </c>
      <c r="G242" t="str">
        <f t="shared" si="9"/>
        <v>LTSU_LV_DemandNURSERIESSummer 2026</v>
      </c>
      <c r="H242" t="s">
        <v>412</v>
      </c>
      <c r="I242" s="64">
        <v>0.01</v>
      </c>
      <c r="J242" s="5">
        <v>46143</v>
      </c>
      <c r="K242" s="5">
        <v>46295</v>
      </c>
      <c r="L242" t="s">
        <v>409</v>
      </c>
      <c r="N242" s="63">
        <v>0.79166666666666663</v>
      </c>
      <c r="O242" s="63">
        <v>0.875</v>
      </c>
      <c r="P242" s="63" t="str">
        <f t="shared" si="10"/>
        <v>19:00 - 21:00</v>
      </c>
      <c r="Q242" s="36" t="s">
        <v>415</v>
      </c>
      <c r="R242">
        <v>218</v>
      </c>
      <c r="S242" s="36" t="s">
        <v>415</v>
      </c>
      <c r="T242" s="36" t="s">
        <v>415</v>
      </c>
      <c r="U242" t="s">
        <v>415</v>
      </c>
      <c r="V242">
        <v>70</v>
      </c>
      <c r="W242" s="5" t="str">
        <f t="shared" si="11"/>
        <v>LTSU_LV_DemandNURSERIES</v>
      </c>
    </row>
    <row r="243" spans="1:23" hidden="1">
      <c r="A243" t="s">
        <v>416</v>
      </c>
      <c r="B243" t="s">
        <v>257</v>
      </c>
      <c r="C243" t="s">
        <v>48</v>
      </c>
      <c r="D243" t="s">
        <v>413</v>
      </c>
      <c r="E243" s="3">
        <v>0.4</v>
      </c>
      <c r="F243" t="s">
        <v>411</v>
      </c>
      <c r="G243" t="str">
        <f t="shared" si="9"/>
        <v>LTSU_LV_DemandNUTFIELD GDNS ADJ 38Summer 2026</v>
      </c>
      <c r="H243" t="s">
        <v>412</v>
      </c>
      <c r="I243" s="64">
        <v>3.0913856249999979E-2</v>
      </c>
      <c r="J243" s="5">
        <v>46143</v>
      </c>
      <c r="K243" s="5">
        <v>46295</v>
      </c>
      <c r="L243" t="s">
        <v>409</v>
      </c>
      <c r="N243" s="63">
        <v>0.79166666666666663</v>
      </c>
      <c r="O243" s="63">
        <v>0.875</v>
      </c>
      <c r="P243" s="63" t="str">
        <f t="shared" si="10"/>
        <v>19:00 - 21:00</v>
      </c>
      <c r="Q243" s="36" t="s">
        <v>415</v>
      </c>
      <c r="R243">
        <v>218</v>
      </c>
      <c r="S243" s="36" t="s">
        <v>415</v>
      </c>
      <c r="T243" s="36" t="s">
        <v>415</v>
      </c>
      <c r="U243" t="s">
        <v>415</v>
      </c>
      <c r="V243">
        <v>70</v>
      </c>
      <c r="W243" s="5" t="str">
        <f t="shared" si="11"/>
        <v>LTSU_LV_DemandNUTFIELD GDNS ADJ 38</v>
      </c>
    </row>
    <row r="244" spans="1:23" hidden="1">
      <c r="A244" t="s">
        <v>416</v>
      </c>
      <c r="B244" t="s">
        <v>259</v>
      </c>
      <c r="C244" t="s">
        <v>48</v>
      </c>
      <c r="D244" t="s">
        <v>413</v>
      </c>
      <c r="E244" s="3">
        <v>0.4</v>
      </c>
      <c r="F244" t="s">
        <v>411</v>
      </c>
      <c r="G244" t="str">
        <f t="shared" si="9"/>
        <v>LTSU_LV_DemandOAKFIELD RDSummer 2026</v>
      </c>
      <c r="H244" t="s">
        <v>412</v>
      </c>
      <c r="I244" s="64">
        <v>5.0156098500000031E-2</v>
      </c>
      <c r="J244" s="5">
        <v>46143</v>
      </c>
      <c r="K244" s="5">
        <v>46295</v>
      </c>
      <c r="L244" t="s">
        <v>409</v>
      </c>
      <c r="N244" s="63">
        <v>0.79166666666666663</v>
      </c>
      <c r="O244" s="63">
        <v>0.875</v>
      </c>
      <c r="P244" s="63" t="str">
        <f t="shared" si="10"/>
        <v>19:00 - 21:00</v>
      </c>
      <c r="Q244" s="36" t="s">
        <v>415</v>
      </c>
      <c r="R244">
        <v>218</v>
      </c>
      <c r="S244" s="36" t="s">
        <v>415</v>
      </c>
      <c r="T244" s="36" t="s">
        <v>415</v>
      </c>
      <c r="U244" t="s">
        <v>415</v>
      </c>
      <c r="V244">
        <v>70</v>
      </c>
      <c r="W244" s="5" t="str">
        <f t="shared" si="11"/>
        <v>LTSU_LV_DemandOAKFIELD RD</v>
      </c>
    </row>
    <row r="245" spans="1:23" hidden="1">
      <c r="A245" t="s">
        <v>416</v>
      </c>
      <c r="B245" t="s">
        <v>260</v>
      </c>
      <c r="C245" t="s">
        <v>48</v>
      </c>
      <c r="D245" t="s">
        <v>414</v>
      </c>
      <c r="E245" s="3">
        <v>0.4</v>
      </c>
      <c r="F245" t="s">
        <v>411</v>
      </c>
      <c r="G245" t="str">
        <f t="shared" si="9"/>
        <v>LTSU_LV_DemandOCKENDEN LANESummer 2026</v>
      </c>
      <c r="H245" t="s">
        <v>412</v>
      </c>
      <c r="I245" s="64">
        <v>4.8519069600000006E-2</v>
      </c>
      <c r="J245" s="5">
        <v>46143</v>
      </c>
      <c r="K245" s="5">
        <v>46295</v>
      </c>
      <c r="L245" t="s">
        <v>409</v>
      </c>
      <c r="N245" s="63">
        <v>0.79166666666666663</v>
      </c>
      <c r="O245" s="63">
        <v>0.875</v>
      </c>
      <c r="P245" s="63" t="str">
        <f t="shared" si="10"/>
        <v>19:00 - 21:00</v>
      </c>
      <c r="Q245" s="36" t="s">
        <v>415</v>
      </c>
      <c r="R245">
        <v>218</v>
      </c>
      <c r="S245" s="36" t="s">
        <v>415</v>
      </c>
      <c r="T245" s="36" t="s">
        <v>415</v>
      </c>
      <c r="U245" t="s">
        <v>415</v>
      </c>
      <c r="V245">
        <v>70</v>
      </c>
      <c r="W245" s="5" t="str">
        <f t="shared" si="11"/>
        <v>LTSU_LV_DemandOCKENDEN LANE</v>
      </c>
    </row>
    <row r="246" spans="1:23" hidden="1">
      <c r="A246" t="s">
        <v>416</v>
      </c>
      <c r="B246" t="s">
        <v>261</v>
      </c>
      <c r="C246" t="s">
        <v>48</v>
      </c>
      <c r="D246" t="s">
        <v>406</v>
      </c>
      <c r="E246" s="3">
        <v>0.4</v>
      </c>
      <c r="F246" t="s">
        <v>411</v>
      </c>
      <c r="G246" t="str">
        <f t="shared" si="9"/>
        <v>LTSU_LV_DemandOLD VICARAGESummer 2026</v>
      </c>
      <c r="H246" t="s">
        <v>412</v>
      </c>
      <c r="I246" s="64">
        <v>2.0760717285000015E-2</v>
      </c>
      <c r="J246" s="5">
        <v>46143</v>
      </c>
      <c r="K246" s="5">
        <v>46295</v>
      </c>
      <c r="L246" t="s">
        <v>409</v>
      </c>
      <c r="N246" s="63">
        <v>0.79166666666666663</v>
      </c>
      <c r="O246" s="63">
        <v>0.875</v>
      </c>
      <c r="P246" s="63" t="str">
        <f t="shared" si="10"/>
        <v>19:00 - 21:00</v>
      </c>
      <c r="Q246" s="36" t="s">
        <v>415</v>
      </c>
      <c r="R246">
        <v>218</v>
      </c>
      <c r="S246" s="36" t="s">
        <v>415</v>
      </c>
      <c r="T246" s="36" t="s">
        <v>415</v>
      </c>
      <c r="U246" t="s">
        <v>415</v>
      </c>
      <c r="V246">
        <v>70</v>
      </c>
      <c r="W246" s="5" t="str">
        <f t="shared" si="11"/>
        <v>LTSU_LV_DemandOLD VICARAGE</v>
      </c>
    </row>
    <row r="247" spans="1:23" hidden="1">
      <c r="A247" t="s">
        <v>416</v>
      </c>
      <c r="B247" t="s">
        <v>263</v>
      </c>
      <c r="C247" t="s">
        <v>48</v>
      </c>
      <c r="D247" t="s">
        <v>406</v>
      </c>
      <c r="E247" s="3">
        <v>0.4</v>
      </c>
      <c r="F247" t="s">
        <v>411</v>
      </c>
      <c r="G247" t="str">
        <f t="shared" si="9"/>
        <v>LTSU_LV_DemandOSBOURNE SQUARESummer 2026</v>
      </c>
      <c r="H247" t="s">
        <v>412</v>
      </c>
      <c r="I247" s="64">
        <v>8.6077031999999998E-2</v>
      </c>
      <c r="J247" s="5">
        <v>46143</v>
      </c>
      <c r="K247" s="5">
        <v>46295</v>
      </c>
      <c r="L247" t="s">
        <v>409</v>
      </c>
      <c r="N247" s="63">
        <v>0.79166666666666663</v>
      </c>
      <c r="O247" s="63">
        <v>0.875</v>
      </c>
      <c r="P247" s="63" t="str">
        <f t="shared" si="10"/>
        <v>19:00 - 21:00</v>
      </c>
      <c r="Q247" s="36" t="s">
        <v>415</v>
      </c>
      <c r="R247">
        <v>218</v>
      </c>
      <c r="S247" s="36" t="s">
        <v>415</v>
      </c>
      <c r="T247" s="36" t="s">
        <v>415</v>
      </c>
      <c r="U247" t="s">
        <v>415</v>
      </c>
      <c r="V247">
        <v>70</v>
      </c>
      <c r="W247" s="5" t="str">
        <f t="shared" si="11"/>
        <v>LTSU_LV_DemandOSBOURNE SQUARE</v>
      </c>
    </row>
    <row r="248" spans="1:23" hidden="1">
      <c r="A248" t="s">
        <v>416</v>
      </c>
      <c r="B248" t="s">
        <v>264</v>
      </c>
      <c r="C248" t="s">
        <v>48</v>
      </c>
      <c r="D248" t="s">
        <v>414</v>
      </c>
      <c r="E248" s="3">
        <v>0.4</v>
      </c>
      <c r="F248" t="s">
        <v>411</v>
      </c>
      <c r="G248" t="str">
        <f t="shared" si="9"/>
        <v>LTSU_LV_DemandPARCHMORE ROADSummer 2026</v>
      </c>
      <c r="H248" t="s">
        <v>412</v>
      </c>
      <c r="I248" s="64">
        <v>2.8127202800000008E-2</v>
      </c>
      <c r="J248" s="5">
        <v>46143</v>
      </c>
      <c r="K248" s="5">
        <v>46295</v>
      </c>
      <c r="L248" t="s">
        <v>409</v>
      </c>
      <c r="N248" s="63">
        <v>0.79166666666666663</v>
      </c>
      <c r="O248" s="63">
        <v>0.875</v>
      </c>
      <c r="P248" s="63" t="str">
        <f t="shared" si="10"/>
        <v>19:00 - 21:00</v>
      </c>
      <c r="Q248" s="36" t="s">
        <v>415</v>
      </c>
      <c r="R248">
        <v>218</v>
      </c>
      <c r="S248" s="36" t="s">
        <v>415</v>
      </c>
      <c r="T248" s="36" t="s">
        <v>415</v>
      </c>
      <c r="U248" t="s">
        <v>415</v>
      </c>
      <c r="V248">
        <v>70</v>
      </c>
      <c r="W248" s="5" t="str">
        <f t="shared" si="11"/>
        <v>LTSU_LV_DemandPARCHMORE ROAD</v>
      </c>
    </row>
    <row r="249" spans="1:23" hidden="1">
      <c r="A249" t="s">
        <v>416</v>
      </c>
      <c r="B249" t="s">
        <v>266</v>
      </c>
      <c r="C249" t="s">
        <v>48</v>
      </c>
      <c r="D249" t="s">
        <v>406</v>
      </c>
      <c r="E249" s="3">
        <v>0.4</v>
      </c>
      <c r="F249" t="s">
        <v>411</v>
      </c>
      <c r="G249" t="str">
        <f t="shared" si="9"/>
        <v>LTSU_LV_DemandPARKTHORNE DRSummer 2026</v>
      </c>
      <c r="H249" t="s">
        <v>412</v>
      </c>
      <c r="I249" s="64">
        <v>0.01</v>
      </c>
      <c r="J249" s="5">
        <v>46143</v>
      </c>
      <c r="K249" s="5">
        <v>46295</v>
      </c>
      <c r="L249" t="s">
        <v>409</v>
      </c>
      <c r="N249" s="63">
        <v>0.79166666666666663</v>
      </c>
      <c r="O249" s="63">
        <v>0.875</v>
      </c>
      <c r="P249" s="63" t="str">
        <f t="shared" si="10"/>
        <v>19:00 - 21:00</v>
      </c>
      <c r="Q249" s="36" t="s">
        <v>415</v>
      </c>
      <c r="R249">
        <v>218</v>
      </c>
      <c r="S249" s="36" t="s">
        <v>415</v>
      </c>
      <c r="T249" s="36" t="s">
        <v>415</v>
      </c>
      <c r="U249" t="s">
        <v>415</v>
      </c>
      <c r="V249">
        <v>70</v>
      </c>
      <c r="W249" s="5" t="str">
        <f t="shared" si="11"/>
        <v>LTSU_LV_DemandPARKTHORNE DR</v>
      </c>
    </row>
    <row r="250" spans="1:23" hidden="1">
      <c r="A250" t="s">
        <v>416</v>
      </c>
      <c r="B250" t="s">
        <v>267</v>
      </c>
      <c r="C250" t="s">
        <v>48</v>
      </c>
      <c r="D250" t="s">
        <v>413</v>
      </c>
      <c r="E250" s="3">
        <v>0.4</v>
      </c>
      <c r="F250" t="s">
        <v>411</v>
      </c>
      <c r="G250" t="str">
        <f t="shared" si="9"/>
        <v>LTSU_LV_DemandPEMBROKE RD E17Summer 2026</v>
      </c>
      <c r="H250" t="s">
        <v>412</v>
      </c>
      <c r="I250" s="64">
        <v>0.01</v>
      </c>
      <c r="J250" s="5">
        <v>46143</v>
      </c>
      <c r="K250" s="5">
        <v>46295</v>
      </c>
      <c r="L250" t="s">
        <v>409</v>
      </c>
      <c r="N250" s="63">
        <v>0.79166666666666663</v>
      </c>
      <c r="O250" s="63">
        <v>0.875</v>
      </c>
      <c r="P250" s="63" t="str">
        <f t="shared" si="10"/>
        <v>19:00 - 21:00</v>
      </c>
      <c r="Q250" s="36" t="s">
        <v>415</v>
      </c>
      <c r="R250">
        <v>218</v>
      </c>
      <c r="S250" s="36" t="s">
        <v>415</v>
      </c>
      <c r="T250" s="36" t="s">
        <v>415</v>
      </c>
      <c r="U250" t="s">
        <v>415</v>
      </c>
      <c r="V250">
        <v>70</v>
      </c>
      <c r="W250" s="5" t="str">
        <f t="shared" si="11"/>
        <v>LTSU_LV_DemandPEMBROKE RD E17</v>
      </c>
    </row>
    <row r="251" spans="1:23" hidden="1">
      <c r="A251" t="s">
        <v>416</v>
      </c>
      <c r="B251" t="s">
        <v>268</v>
      </c>
      <c r="C251" t="s">
        <v>48</v>
      </c>
      <c r="D251" t="s">
        <v>406</v>
      </c>
      <c r="E251" s="3">
        <v>0.4</v>
      </c>
      <c r="F251" t="s">
        <v>411</v>
      </c>
      <c r="G251" t="str">
        <f t="shared" si="9"/>
        <v>LTSU_LV_DemandPENDENNIS RDSummer 2026</v>
      </c>
      <c r="H251" t="s">
        <v>412</v>
      </c>
      <c r="I251" s="64">
        <v>3.5703386400000016E-2</v>
      </c>
      <c r="J251" s="5">
        <v>46143</v>
      </c>
      <c r="K251" s="5">
        <v>46295</v>
      </c>
      <c r="L251" t="s">
        <v>409</v>
      </c>
      <c r="N251" s="63">
        <v>0.79166666666666663</v>
      </c>
      <c r="O251" s="63">
        <v>0.875</v>
      </c>
      <c r="P251" s="63" t="str">
        <f t="shared" si="10"/>
        <v>19:00 - 21:00</v>
      </c>
      <c r="Q251" s="36" t="s">
        <v>415</v>
      </c>
      <c r="R251">
        <v>218</v>
      </c>
      <c r="S251" s="36" t="s">
        <v>415</v>
      </c>
      <c r="T251" s="36" t="s">
        <v>415</v>
      </c>
      <c r="U251" t="s">
        <v>415</v>
      </c>
      <c r="V251">
        <v>70</v>
      </c>
      <c r="W251" s="5" t="str">
        <f t="shared" si="11"/>
        <v>LTSU_LV_DemandPENDENNIS RD</v>
      </c>
    </row>
    <row r="252" spans="1:23" hidden="1">
      <c r="A252" t="s">
        <v>416</v>
      </c>
      <c r="B252" t="s">
        <v>269</v>
      </c>
      <c r="C252" t="s">
        <v>48</v>
      </c>
      <c r="D252" t="s">
        <v>414</v>
      </c>
      <c r="E252" s="3">
        <v>0.4</v>
      </c>
      <c r="F252" t="s">
        <v>411</v>
      </c>
      <c r="G252" t="str">
        <f t="shared" si="9"/>
        <v>LTSU_LV_DemandPENRITH ROADSummer 2026</v>
      </c>
      <c r="H252" t="s">
        <v>412</v>
      </c>
      <c r="I252" s="64">
        <v>0.01</v>
      </c>
      <c r="J252" s="5">
        <v>46143</v>
      </c>
      <c r="K252" s="5">
        <v>46295</v>
      </c>
      <c r="L252" t="s">
        <v>409</v>
      </c>
      <c r="N252" s="63">
        <v>0.79166666666666663</v>
      </c>
      <c r="O252" s="63">
        <v>0.875</v>
      </c>
      <c r="P252" s="63" t="str">
        <f t="shared" si="10"/>
        <v>19:00 - 21:00</v>
      </c>
      <c r="Q252" s="36" t="s">
        <v>415</v>
      </c>
      <c r="R252">
        <v>218</v>
      </c>
      <c r="S252" s="36" t="s">
        <v>415</v>
      </c>
      <c r="T252" s="36" t="s">
        <v>415</v>
      </c>
      <c r="U252" t="s">
        <v>415</v>
      </c>
      <c r="V252">
        <v>70</v>
      </c>
      <c r="W252" s="5" t="str">
        <f t="shared" si="11"/>
        <v>LTSU_LV_DemandPENRITH ROAD</v>
      </c>
    </row>
    <row r="253" spans="1:23" hidden="1">
      <c r="A253" t="s">
        <v>416</v>
      </c>
      <c r="B253" t="s">
        <v>270</v>
      </c>
      <c r="C253" t="s">
        <v>48</v>
      </c>
      <c r="D253" t="s">
        <v>413</v>
      </c>
      <c r="E253" s="3">
        <v>0.4</v>
      </c>
      <c r="F253" t="s">
        <v>411</v>
      </c>
      <c r="G253" t="str">
        <f t="shared" si="9"/>
        <v>LTSU_LV_DemandPHIPPS BRIDGE ROAD 273Summer 2026</v>
      </c>
      <c r="H253" t="s">
        <v>412</v>
      </c>
      <c r="I253" s="64">
        <v>2.8754994499999964E-2</v>
      </c>
      <c r="J253" s="5">
        <v>46143</v>
      </c>
      <c r="K253" s="5">
        <v>46295</v>
      </c>
      <c r="L253" t="s">
        <v>409</v>
      </c>
      <c r="N253" s="63">
        <v>0.79166666666666663</v>
      </c>
      <c r="O253" s="63">
        <v>0.875</v>
      </c>
      <c r="P253" s="63" t="str">
        <f t="shared" si="10"/>
        <v>19:00 - 21:00</v>
      </c>
      <c r="Q253" s="36" t="s">
        <v>415</v>
      </c>
      <c r="R253">
        <v>218</v>
      </c>
      <c r="S253" s="36" t="s">
        <v>415</v>
      </c>
      <c r="T253" s="36" t="s">
        <v>415</v>
      </c>
      <c r="U253" t="s">
        <v>415</v>
      </c>
      <c r="V253">
        <v>70</v>
      </c>
      <c r="W253" s="5" t="str">
        <f t="shared" si="11"/>
        <v>LTSU_LV_DemandPHIPPS BRIDGE ROAD 273</v>
      </c>
    </row>
    <row r="254" spans="1:23" hidden="1">
      <c r="A254" t="s">
        <v>416</v>
      </c>
      <c r="B254" t="s">
        <v>271</v>
      </c>
      <c r="C254" t="s">
        <v>48</v>
      </c>
      <c r="D254" t="s">
        <v>406</v>
      </c>
      <c r="E254" s="3">
        <v>0.4</v>
      </c>
      <c r="F254" t="s">
        <v>411</v>
      </c>
      <c r="G254" t="str">
        <f t="shared" si="9"/>
        <v>LTSU_LV_DemandPINE GDNSSummer 2026</v>
      </c>
      <c r="H254" t="s">
        <v>412</v>
      </c>
      <c r="I254" s="64">
        <v>0.01</v>
      </c>
      <c r="J254" s="5">
        <v>46143</v>
      </c>
      <c r="K254" s="5">
        <v>46295</v>
      </c>
      <c r="L254" t="s">
        <v>409</v>
      </c>
      <c r="N254" s="63">
        <v>0.79166666666666663</v>
      </c>
      <c r="O254" s="63">
        <v>0.875</v>
      </c>
      <c r="P254" s="63" t="str">
        <f t="shared" si="10"/>
        <v>19:00 - 21:00</v>
      </c>
      <c r="Q254" s="36" t="s">
        <v>415</v>
      </c>
      <c r="R254">
        <v>218</v>
      </c>
      <c r="S254" s="36" t="s">
        <v>415</v>
      </c>
      <c r="T254" s="36" t="s">
        <v>415</v>
      </c>
      <c r="U254" t="s">
        <v>415</v>
      </c>
      <c r="V254">
        <v>70</v>
      </c>
      <c r="W254" s="5" t="str">
        <f t="shared" si="11"/>
        <v>LTSU_LV_DemandPINE GDNS</v>
      </c>
    </row>
    <row r="255" spans="1:23" hidden="1">
      <c r="A255" t="s">
        <v>416</v>
      </c>
      <c r="B255" t="s">
        <v>273</v>
      </c>
      <c r="C255" t="s">
        <v>48</v>
      </c>
      <c r="D255" t="s">
        <v>406</v>
      </c>
      <c r="E255" s="3">
        <v>0.4</v>
      </c>
      <c r="F255" t="s">
        <v>411</v>
      </c>
      <c r="G255" t="str">
        <f t="shared" si="9"/>
        <v>LTSU_LV_DemandPLUMSTEAD RD ESTSummer 2026</v>
      </c>
      <c r="H255" t="s">
        <v>412</v>
      </c>
      <c r="I255" s="64">
        <v>7.8320599999999962E-2</v>
      </c>
      <c r="J255" s="5">
        <v>46143</v>
      </c>
      <c r="K255" s="5">
        <v>46295</v>
      </c>
      <c r="L255" t="s">
        <v>409</v>
      </c>
      <c r="N255" s="63">
        <v>0.79166666666666663</v>
      </c>
      <c r="O255" s="63">
        <v>0.875</v>
      </c>
      <c r="P255" s="63" t="str">
        <f t="shared" si="10"/>
        <v>19:00 - 21:00</v>
      </c>
      <c r="Q255" s="36" t="s">
        <v>415</v>
      </c>
      <c r="R255">
        <v>218</v>
      </c>
      <c r="S255" s="36" t="s">
        <v>415</v>
      </c>
      <c r="T255" s="36" t="s">
        <v>415</v>
      </c>
      <c r="U255" t="s">
        <v>415</v>
      </c>
      <c r="V255">
        <v>70</v>
      </c>
      <c r="W255" s="5" t="str">
        <f t="shared" si="11"/>
        <v>LTSU_LV_DemandPLUMSTEAD RD EST</v>
      </c>
    </row>
    <row r="256" spans="1:23" hidden="1">
      <c r="A256" t="s">
        <v>416</v>
      </c>
      <c r="B256" t="s">
        <v>274</v>
      </c>
      <c r="C256" t="s">
        <v>48</v>
      </c>
      <c r="D256" t="s">
        <v>414</v>
      </c>
      <c r="E256" s="3">
        <v>0.4</v>
      </c>
      <c r="F256" t="s">
        <v>411</v>
      </c>
      <c r="G256" t="str">
        <f t="shared" si="9"/>
        <v>LTSU_LV_DemandPOLLARDS HILL NORTHSummer 2026</v>
      </c>
      <c r="H256" t="s">
        <v>412</v>
      </c>
      <c r="I256" s="64">
        <v>8.3750899600000039E-2</v>
      </c>
      <c r="J256" s="5">
        <v>46143</v>
      </c>
      <c r="K256" s="5">
        <v>46295</v>
      </c>
      <c r="L256" t="s">
        <v>409</v>
      </c>
      <c r="N256" s="63">
        <v>0.79166666666666663</v>
      </c>
      <c r="O256" s="63">
        <v>0.875</v>
      </c>
      <c r="P256" s="63" t="str">
        <f t="shared" si="10"/>
        <v>19:00 - 21:00</v>
      </c>
      <c r="Q256" s="36" t="s">
        <v>415</v>
      </c>
      <c r="R256">
        <v>218</v>
      </c>
      <c r="S256" s="36" t="s">
        <v>415</v>
      </c>
      <c r="T256" s="36" t="s">
        <v>415</v>
      </c>
      <c r="U256" t="s">
        <v>415</v>
      </c>
      <c r="V256">
        <v>70</v>
      </c>
      <c r="W256" s="5" t="str">
        <f t="shared" si="11"/>
        <v>LTSU_LV_DemandPOLLARDS HILL NORTH</v>
      </c>
    </row>
    <row r="257" spans="1:23" hidden="1">
      <c r="A257" t="s">
        <v>416</v>
      </c>
      <c r="B257" t="s">
        <v>275</v>
      </c>
      <c r="C257" t="s">
        <v>48</v>
      </c>
      <c r="D257" t="s">
        <v>413</v>
      </c>
      <c r="E257" s="3">
        <v>0.4</v>
      </c>
      <c r="F257" t="s">
        <v>411</v>
      </c>
      <c r="G257" t="str">
        <f t="shared" si="9"/>
        <v>LTSU_LV_DemandPOMEROY STSummer 2026</v>
      </c>
      <c r="H257" t="s">
        <v>412</v>
      </c>
      <c r="I257" s="64">
        <v>3.3511887499999997E-2</v>
      </c>
      <c r="J257" s="5">
        <v>46143</v>
      </c>
      <c r="K257" s="5">
        <v>46295</v>
      </c>
      <c r="L257" t="s">
        <v>409</v>
      </c>
      <c r="N257" s="63">
        <v>0.79166666666666663</v>
      </c>
      <c r="O257" s="63">
        <v>0.875</v>
      </c>
      <c r="P257" s="63" t="str">
        <f t="shared" si="10"/>
        <v>19:00 - 21:00</v>
      </c>
      <c r="Q257" s="36" t="s">
        <v>415</v>
      </c>
      <c r="R257">
        <v>218</v>
      </c>
      <c r="S257" s="36" t="s">
        <v>415</v>
      </c>
      <c r="T257" s="36" t="s">
        <v>415</v>
      </c>
      <c r="U257" t="s">
        <v>415</v>
      </c>
      <c r="V257">
        <v>70</v>
      </c>
      <c r="W257" s="5" t="str">
        <f t="shared" si="11"/>
        <v>LTSU_LV_DemandPOMEROY ST</v>
      </c>
    </row>
    <row r="258" spans="1:23" hidden="1">
      <c r="A258" t="s">
        <v>416</v>
      </c>
      <c r="B258" t="s">
        <v>276</v>
      </c>
      <c r="C258" t="s">
        <v>48</v>
      </c>
      <c r="D258" t="s">
        <v>413</v>
      </c>
      <c r="E258" s="3">
        <v>0.4</v>
      </c>
      <c r="F258" t="s">
        <v>411</v>
      </c>
      <c r="G258" t="str">
        <f t="shared" si="9"/>
        <v>LTSU_LV_DemandPOPLARS RDSummer 2026</v>
      </c>
      <c r="H258" t="s">
        <v>412</v>
      </c>
      <c r="I258" s="64">
        <v>1.3799801E-2</v>
      </c>
      <c r="J258" s="5">
        <v>46143</v>
      </c>
      <c r="K258" s="5">
        <v>46295</v>
      </c>
      <c r="L258" t="s">
        <v>409</v>
      </c>
      <c r="N258" s="63">
        <v>0.79166666666666663</v>
      </c>
      <c r="O258" s="63">
        <v>0.875</v>
      </c>
      <c r="P258" s="63" t="str">
        <f t="shared" si="10"/>
        <v>19:00 - 21:00</v>
      </c>
      <c r="Q258" s="36" t="s">
        <v>415</v>
      </c>
      <c r="R258">
        <v>218</v>
      </c>
      <c r="S258" s="36" t="s">
        <v>415</v>
      </c>
      <c r="T258" s="36" t="s">
        <v>415</v>
      </c>
      <c r="U258" t="s">
        <v>415</v>
      </c>
      <c r="V258">
        <v>70</v>
      </c>
      <c r="W258" s="5" t="str">
        <f t="shared" si="11"/>
        <v>LTSU_LV_DemandPOPLARS RD</v>
      </c>
    </row>
    <row r="259" spans="1:23" hidden="1">
      <c r="A259" t="s">
        <v>416</v>
      </c>
      <c r="B259" t="s">
        <v>277</v>
      </c>
      <c r="C259" t="s">
        <v>48</v>
      </c>
      <c r="D259" t="s">
        <v>413</v>
      </c>
      <c r="E259" s="3">
        <v>0.4</v>
      </c>
      <c r="F259" t="s">
        <v>411</v>
      </c>
      <c r="G259" t="str">
        <f t="shared" ref="G259:G322" si="12">_xlfn.CONCAT(C259,B259,F259)</f>
        <v>LTSU_LV_DemandPORTWAYSummer 2026</v>
      </c>
      <c r="H259" t="s">
        <v>412</v>
      </c>
      <c r="I259" s="64">
        <v>1.6532290399999993E-2</v>
      </c>
      <c r="J259" s="5">
        <v>46143</v>
      </c>
      <c r="K259" s="5">
        <v>46295</v>
      </c>
      <c r="L259" t="s">
        <v>409</v>
      </c>
      <c r="N259" s="63">
        <v>0.79166666666666663</v>
      </c>
      <c r="O259" s="63">
        <v>0.875</v>
      </c>
      <c r="P259" s="63" t="str">
        <f t="shared" ref="P259:P322" si="13">TEXT(N259,"HH:MM") &amp; " - " &amp; TEXT(O259,"HH:MM")</f>
        <v>19:00 - 21:00</v>
      </c>
      <c r="Q259" s="36" t="s">
        <v>415</v>
      </c>
      <c r="R259">
        <v>218</v>
      </c>
      <c r="S259" s="36" t="s">
        <v>415</v>
      </c>
      <c r="T259" s="36" t="s">
        <v>415</v>
      </c>
      <c r="U259" t="s">
        <v>415</v>
      </c>
      <c r="V259">
        <v>70</v>
      </c>
      <c r="W259" s="5" t="str">
        <f t="shared" ref="W259:W322" si="14">_xlfn.CONCAT(C259,B259)</f>
        <v>LTSU_LV_DemandPORTWAY</v>
      </c>
    </row>
    <row r="260" spans="1:23" hidden="1">
      <c r="A260" t="s">
        <v>416</v>
      </c>
      <c r="B260" t="s">
        <v>278</v>
      </c>
      <c r="C260" t="s">
        <v>48</v>
      </c>
      <c r="D260" t="s">
        <v>413</v>
      </c>
      <c r="E260" s="3">
        <v>0.4</v>
      </c>
      <c r="F260" t="s">
        <v>411</v>
      </c>
      <c r="G260" t="str">
        <f t="shared" si="12"/>
        <v>LTSU_LV_DemandPRINCE REGENT LN 221ASummer 2026</v>
      </c>
      <c r="H260" t="s">
        <v>412</v>
      </c>
      <c r="I260" s="64">
        <v>2.079443000000003E-2</v>
      </c>
      <c r="J260" s="5">
        <v>46143</v>
      </c>
      <c r="K260" s="5">
        <v>46295</v>
      </c>
      <c r="L260" t="s">
        <v>409</v>
      </c>
      <c r="N260" s="63">
        <v>0.79166666666666663</v>
      </c>
      <c r="O260" s="63">
        <v>0.875</v>
      </c>
      <c r="P260" s="63" t="str">
        <f t="shared" si="13"/>
        <v>19:00 - 21:00</v>
      </c>
      <c r="Q260" s="36" t="s">
        <v>415</v>
      </c>
      <c r="R260">
        <v>218</v>
      </c>
      <c r="S260" s="36" t="s">
        <v>415</v>
      </c>
      <c r="T260" s="36" t="s">
        <v>415</v>
      </c>
      <c r="U260" t="s">
        <v>415</v>
      </c>
      <c r="V260">
        <v>70</v>
      </c>
      <c r="W260" s="5" t="str">
        <f t="shared" si="14"/>
        <v>LTSU_LV_DemandPRINCE REGENT LN 221A</v>
      </c>
    </row>
    <row r="261" spans="1:23" hidden="1">
      <c r="A261" t="s">
        <v>416</v>
      </c>
      <c r="B261" t="s">
        <v>279</v>
      </c>
      <c r="C261" t="s">
        <v>48</v>
      </c>
      <c r="D261" t="s">
        <v>414</v>
      </c>
      <c r="E261" s="3">
        <v>0.4</v>
      </c>
      <c r="F261" t="s">
        <v>411</v>
      </c>
      <c r="G261" t="str">
        <f t="shared" si="12"/>
        <v>LTSU_LV_DemandPRIORY ROADSummer 2026</v>
      </c>
      <c r="H261" t="s">
        <v>412</v>
      </c>
      <c r="I261" s="64">
        <v>0.12878563499999995</v>
      </c>
      <c r="J261" s="5">
        <v>46143</v>
      </c>
      <c r="K261" s="5">
        <v>46295</v>
      </c>
      <c r="L261" t="s">
        <v>409</v>
      </c>
      <c r="N261" s="63">
        <v>0.79166666666666663</v>
      </c>
      <c r="O261" s="63">
        <v>0.875</v>
      </c>
      <c r="P261" s="63" t="str">
        <f t="shared" si="13"/>
        <v>19:00 - 21:00</v>
      </c>
      <c r="Q261" s="36" t="s">
        <v>415</v>
      </c>
      <c r="R261">
        <v>218</v>
      </c>
      <c r="S261" s="36" t="s">
        <v>415</v>
      </c>
      <c r="T261" s="36" t="s">
        <v>415</v>
      </c>
      <c r="U261" t="s">
        <v>415</v>
      </c>
      <c r="V261">
        <v>70</v>
      </c>
      <c r="W261" s="5" t="str">
        <f t="shared" si="14"/>
        <v>LTSU_LV_DemandPRIORY ROAD</v>
      </c>
    </row>
    <row r="262" spans="1:23" hidden="1">
      <c r="A262" t="s">
        <v>416</v>
      </c>
      <c r="B262" t="s">
        <v>280</v>
      </c>
      <c r="C262" t="s">
        <v>48</v>
      </c>
      <c r="D262" t="s">
        <v>413</v>
      </c>
      <c r="E262" s="3">
        <v>0.4</v>
      </c>
      <c r="F262" t="s">
        <v>411</v>
      </c>
      <c r="G262" t="str">
        <f t="shared" si="12"/>
        <v>LTSU_LV_DemandQUANTOCK RDSummer 2026</v>
      </c>
      <c r="H262" t="s">
        <v>412</v>
      </c>
      <c r="I262" s="64">
        <v>1.5078642999999945E-2</v>
      </c>
      <c r="J262" s="5">
        <v>46143</v>
      </c>
      <c r="K262" s="5">
        <v>46295</v>
      </c>
      <c r="L262" t="s">
        <v>409</v>
      </c>
      <c r="N262" s="63">
        <v>0.79166666666666663</v>
      </c>
      <c r="O262" s="63">
        <v>0.875</v>
      </c>
      <c r="P262" s="63" t="str">
        <f t="shared" si="13"/>
        <v>19:00 - 21:00</v>
      </c>
      <c r="Q262" s="36" t="s">
        <v>415</v>
      </c>
      <c r="R262">
        <v>218</v>
      </c>
      <c r="S262" s="36" t="s">
        <v>415</v>
      </c>
      <c r="T262" s="36" t="s">
        <v>415</v>
      </c>
      <c r="U262" t="s">
        <v>415</v>
      </c>
      <c r="V262">
        <v>70</v>
      </c>
      <c r="W262" s="5" t="str">
        <f t="shared" si="14"/>
        <v>LTSU_LV_DemandQUANTOCK RD</v>
      </c>
    </row>
    <row r="263" spans="1:23" hidden="1">
      <c r="A263" t="s">
        <v>416</v>
      </c>
      <c r="B263" t="s">
        <v>281</v>
      </c>
      <c r="C263" t="s">
        <v>48</v>
      </c>
      <c r="D263" t="s">
        <v>406</v>
      </c>
      <c r="E263" s="3">
        <v>0.4</v>
      </c>
      <c r="F263" t="s">
        <v>411</v>
      </c>
      <c r="G263" t="str">
        <f t="shared" si="12"/>
        <v>LTSU_LV_DemandQUEENS PARK SCHOOLSSummer 2026</v>
      </c>
      <c r="H263" t="s">
        <v>412</v>
      </c>
      <c r="I263" s="64">
        <v>1.3505709000000031E-2</v>
      </c>
      <c r="J263" s="5">
        <v>46143</v>
      </c>
      <c r="K263" s="5">
        <v>46295</v>
      </c>
      <c r="L263" t="s">
        <v>409</v>
      </c>
      <c r="N263" s="63">
        <v>0.79166666666666663</v>
      </c>
      <c r="O263" s="63">
        <v>0.875</v>
      </c>
      <c r="P263" s="63" t="str">
        <f t="shared" si="13"/>
        <v>19:00 - 21:00</v>
      </c>
      <c r="Q263" s="36" t="s">
        <v>415</v>
      </c>
      <c r="R263">
        <v>218</v>
      </c>
      <c r="S263" s="36" t="s">
        <v>415</v>
      </c>
      <c r="T263" s="36" t="s">
        <v>415</v>
      </c>
      <c r="U263" t="s">
        <v>415</v>
      </c>
      <c r="V263">
        <v>70</v>
      </c>
      <c r="W263" s="5" t="str">
        <f t="shared" si="14"/>
        <v>LTSU_LV_DemandQUEENS PARK SCHOOLS</v>
      </c>
    </row>
    <row r="264" spans="1:23" hidden="1">
      <c r="A264" t="s">
        <v>416</v>
      </c>
      <c r="B264" t="s">
        <v>282</v>
      </c>
      <c r="C264" t="s">
        <v>48</v>
      </c>
      <c r="D264" t="s">
        <v>414</v>
      </c>
      <c r="E264" s="3">
        <v>0.4</v>
      </c>
      <c r="F264" t="s">
        <v>411</v>
      </c>
      <c r="G264" t="str">
        <f t="shared" si="12"/>
        <v>LTSU_LV_DemandQUEENS ROAD WALLINGTONSummer 2026</v>
      </c>
      <c r="H264" t="s">
        <v>412</v>
      </c>
      <c r="I264" s="64">
        <v>1.3454645000000041E-2</v>
      </c>
      <c r="J264" s="5">
        <v>46143</v>
      </c>
      <c r="K264" s="5">
        <v>46295</v>
      </c>
      <c r="L264" t="s">
        <v>409</v>
      </c>
      <c r="N264" s="63">
        <v>0.79166666666666663</v>
      </c>
      <c r="O264" s="63">
        <v>0.875</v>
      </c>
      <c r="P264" s="63" t="str">
        <f t="shared" si="13"/>
        <v>19:00 - 21:00</v>
      </c>
      <c r="Q264" s="36" t="s">
        <v>415</v>
      </c>
      <c r="R264">
        <v>218</v>
      </c>
      <c r="S264" s="36" t="s">
        <v>415</v>
      </c>
      <c r="T264" s="36" t="s">
        <v>415</v>
      </c>
      <c r="U264" t="s">
        <v>415</v>
      </c>
      <c r="V264">
        <v>70</v>
      </c>
      <c r="W264" s="5" t="str">
        <f t="shared" si="14"/>
        <v>LTSU_LV_DemandQUEENS ROAD WALLINGTON</v>
      </c>
    </row>
    <row r="265" spans="1:23" hidden="1">
      <c r="A265" t="s">
        <v>416</v>
      </c>
      <c r="B265" t="s">
        <v>283</v>
      </c>
      <c r="C265" t="s">
        <v>48</v>
      </c>
      <c r="D265" t="s">
        <v>414</v>
      </c>
      <c r="E265" s="3">
        <v>0.4</v>
      </c>
      <c r="F265" t="s">
        <v>411</v>
      </c>
      <c r="G265" t="str">
        <f t="shared" si="12"/>
        <v>LTSU_LV_DemandQUEENSFIELDSummer 2026</v>
      </c>
      <c r="H265" t="s">
        <v>412</v>
      </c>
      <c r="I265" s="64">
        <v>3.6216278000000046E-2</v>
      </c>
      <c r="J265" s="5">
        <v>46143</v>
      </c>
      <c r="K265" s="5">
        <v>46295</v>
      </c>
      <c r="L265" t="s">
        <v>409</v>
      </c>
      <c r="N265" s="63">
        <v>0.79166666666666663</v>
      </c>
      <c r="O265" s="63">
        <v>0.875</v>
      </c>
      <c r="P265" s="63" t="str">
        <f t="shared" si="13"/>
        <v>19:00 - 21:00</v>
      </c>
      <c r="Q265" s="36" t="s">
        <v>415</v>
      </c>
      <c r="R265">
        <v>218</v>
      </c>
      <c r="S265" s="36" t="s">
        <v>415</v>
      </c>
      <c r="T265" s="36" t="s">
        <v>415</v>
      </c>
      <c r="U265" t="s">
        <v>415</v>
      </c>
      <c r="V265">
        <v>70</v>
      </c>
      <c r="W265" s="5" t="str">
        <f t="shared" si="14"/>
        <v>LTSU_LV_DemandQUEENSFIELD</v>
      </c>
    </row>
    <row r="266" spans="1:23" hidden="1">
      <c r="A266" t="s">
        <v>416</v>
      </c>
      <c r="B266" t="s">
        <v>284</v>
      </c>
      <c r="C266" t="s">
        <v>48</v>
      </c>
      <c r="D266" t="s">
        <v>414</v>
      </c>
      <c r="E266" s="3">
        <v>0.4</v>
      </c>
      <c r="F266" t="s">
        <v>411</v>
      </c>
      <c r="G266" t="str">
        <f t="shared" si="12"/>
        <v>LTSU_LV_DemandR/O 66 OUTRAM ROADSummer 2026</v>
      </c>
      <c r="H266" t="s">
        <v>412</v>
      </c>
      <c r="I266" s="64">
        <v>1.3540278900000003E-2</v>
      </c>
      <c r="J266" s="5">
        <v>46143</v>
      </c>
      <c r="K266" s="5">
        <v>46295</v>
      </c>
      <c r="L266" t="s">
        <v>409</v>
      </c>
      <c r="N266" s="63">
        <v>0.79166666666666663</v>
      </c>
      <c r="O266" s="63">
        <v>0.875</v>
      </c>
      <c r="P266" s="63" t="str">
        <f t="shared" si="13"/>
        <v>19:00 - 21:00</v>
      </c>
      <c r="Q266" s="36" t="s">
        <v>415</v>
      </c>
      <c r="R266">
        <v>218</v>
      </c>
      <c r="S266" s="36" t="s">
        <v>415</v>
      </c>
      <c r="T266" s="36" t="s">
        <v>415</v>
      </c>
      <c r="U266" t="s">
        <v>415</v>
      </c>
      <c r="V266">
        <v>70</v>
      </c>
      <c r="W266" s="5" t="str">
        <f t="shared" si="14"/>
        <v>LTSU_LV_DemandR/O 66 OUTRAM ROAD</v>
      </c>
    </row>
    <row r="267" spans="1:23" hidden="1">
      <c r="A267" t="s">
        <v>416</v>
      </c>
      <c r="B267" t="s">
        <v>285</v>
      </c>
      <c r="C267" t="s">
        <v>48</v>
      </c>
      <c r="D267" t="s">
        <v>413</v>
      </c>
      <c r="E267" s="3">
        <v>0.4</v>
      </c>
      <c r="F267" t="s">
        <v>411</v>
      </c>
      <c r="G267" t="str">
        <f t="shared" si="12"/>
        <v>LTSU_LV_DemandRAGLAN RD MANTEL METALSummer 2026</v>
      </c>
      <c r="H267" t="s">
        <v>412</v>
      </c>
      <c r="I267" s="64">
        <v>0.11783812100000002</v>
      </c>
      <c r="J267" s="5">
        <v>46143</v>
      </c>
      <c r="K267" s="5">
        <v>46295</v>
      </c>
      <c r="L267" t="s">
        <v>409</v>
      </c>
      <c r="N267" s="63">
        <v>0.79166666666666663</v>
      </c>
      <c r="O267" s="63">
        <v>0.875</v>
      </c>
      <c r="P267" s="63" t="str">
        <f t="shared" si="13"/>
        <v>19:00 - 21:00</v>
      </c>
      <c r="Q267" s="36" t="s">
        <v>415</v>
      </c>
      <c r="R267">
        <v>218</v>
      </c>
      <c r="S267" s="36" t="s">
        <v>415</v>
      </c>
      <c r="T267" s="36" t="s">
        <v>415</v>
      </c>
      <c r="U267" t="s">
        <v>415</v>
      </c>
      <c r="V267">
        <v>70</v>
      </c>
      <c r="W267" s="5" t="str">
        <f t="shared" si="14"/>
        <v>LTSU_LV_DemandRAGLAN RD MANTEL METAL</v>
      </c>
    </row>
    <row r="268" spans="1:23" hidden="1">
      <c r="A268" t="s">
        <v>416</v>
      </c>
      <c r="B268" t="s">
        <v>286</v>
      </c>
      <c r="C268" t="s">
        <v>48</v>
      </c>
      <c r="D268" t="s">
        <v>413</v>
      </c>
      <c r="E268" s="3">
        <v>0.4</v>
      </c>
      <c r="F268" t="s">
        <v>411</v>
      </c>
      <c r="G268" t="str">
        <f t="shared" si="12"/>
        <v>LTSU_LV_DemandRAILTON RD ADJ 2Summer 2026</v>
      </c>
      <c r="H268" t="s">
        <v>412</v>
      </c>
      <c r="I268" s="64">
        <v>0.01</v>
      </c>
      <c r="J268" s="5">
        <v>46143</v>
      </c>
      <c r="K268" s="5">
        <v>46295</v>
      </c>
      <c r="L268" t="s">
        <v>409</v>
      </c>
      <c r="N268" s="63">
        <v>0.79166666666666663</v>
      </c>
      <c r="O268" s="63">
        <v>0.875</v>
      </c>
      <c r="P268" s="63" t="str">
        <f t="shared" si="13"/>
        <v>19:00 - 21:00</v>
      </c>
      <c r="Q268" s="36" t="s">
        <v>415</v>
      </c>
      <c r="R268">
        <v>218</v>
      </c>
      <c r="S268" s="36" t="s">
        <v>415</v>
      </c>
      <c r="T268" s="36" t="s">
        <v>415</v>
      </c>
      <c r="U268" t="s">
        <v>415</v>
      </c>
      <c r="V268">
        <v>70</v>
      </c>
      <c r="W268" s="5" t="str">
        <f t="shared" si="14"/>
        <v>LTSU_LV_DemandRAILTON RD ADJ 2</v>
      </c>
    </row>
    <row r="269" spans="1:23" hidden="1">
      <c r="A269" t="s">
        <v>416</v>
      </c>
      <c r="B269" t="s">
        <v>287</v>
      </c>
      <c r="C269" t="s">
        <v>48</v>
      </c>
      <c r="D269" t="s">
        <v>414</v>
      </c>
      <c r="E269" s="3">
        <v>0.4</v>
      </c>
      <c r="F269" t="s">
        <v>411</v>
      </c>
      <c r="G269" t="str">
        <f t="shared" si="12"/>
        <v>LTSU_LV_DemandREAR OF 46 MAPLE ROADSummer 2026</v>
      </c>
      <c r="H269" t="s">
        <v>412</v>
      </c>
      <c r="I269" s="64">
        <v>1.9078255035000012E-2</v>
      </c>
      <c r="J269" s="5">
        <v>46143</v>
      </c>
      <c r="K269" s="5">
        <v>46295</v>
      </c>
      <c r="L269" t="s">
        <v>409</v>
      </c>
      <c r="N269" s="63">
        <v>0.79166666666666663</v>
      </c>
      <c r="O269" s="63">
        <v>0.875</v>
      </c>
      <c r="P269" s="63" t="str">
        <f t="shared" si="13"/>
        <v>19:00 - 21:00</v>
      </c>
      <c r="Q269" s="36" t="s">
        <v>415</v>
      </c>
      <c r="R269">
        <v>218</v>
      </c>
      <c r="S269" s="36" t="s">
        <v>415</v>
      </c>
      <c r="T269" s="36" t="s">
        <v>415</v>
      </c>
      <c r="U269" t="s">
        <v>415</v>
      </c>
      <c r="V269">
        <v>70</v>
      </c>
      <c r="W269" s="5" t="str">
        <f t="shared" si="14"/>
        <v>LTSU_LV_DemandREAR OF 46 MAPLE ROAD</v>
      </c>
    </row>
    <row r="270" spans="1:23" hidden="1">
      <c r="A270" t="s">
        <v>416</v>
      </c>
      <c r="B270" t="s">
        <v>288</v>
      </c>
      <c r="C270" t="s">
        <v>48</v>
      </c>
      <c r="D270" t="s">
        <v>414</v>
      </c>
      <c r="E270" s="3">
        <v>0.4</v>
      </c>
      <c r="F270" t="s">
        <v>411</v>
      </c>
      <c r="G270" t="str">
        <f t="shared" si="12"/>
        <v>LTSU_LV_DemandREGINA ROAD (RISK SITE B)Summer 2026</v>
      </c>
      <c r="H270" t="s">
        <v>412</v>
      </c>
      <c r="I270" s="64">
        <v>0.01</v>
      </c>
      <c r="J270" s="5">
        <v>46143</v>
      </c>
      <c r="K270" s="5">
        <v>46295</v>
      </c>
      <c r="L270" t="s">
        <v>409</v>
      </c>
      <c r="N270" s="63">
        <v>0.79166666666666663</v>
      </c>
      <c r="O270" s="63">
        <v>0.875</v>
      </c>
      <c r="P270" s="63" t="str">
        <f t="shared" si="13"/>
        <v>19:00 - 21:00</v>
      </c>
      <c r="Q270" s="36" t="s">
        <v>415</v>
      </c>
      <c r="R270">
        <v>218</v>
      </c>
      <c r="S270" s="36" t="s">
        <v>415</v>
      </c>
      <c r="T270" s="36" t="s">
        <v>415</v>
      </c>
      <c r="U270" t="s">
        <v>415</v>
      </c>
      <c r="V270">
        <v>70</v>
      </c>
      <c r="W270" s="5" t="str">
        <f t="shared" si="14"/>
        <v>LTSU_LV_DemandREGINA ROAD (RISK SITE B)</v>
      </c>
    </row>
    <row r="271" spans="1:23" hidden="1">
      <c r="A271" t="s">
        <v>416</v>
      </c>
      <c r="B271" t="s">
        <v>289</v>
      </c>
      <c r="C271" t="s">
        <v>48</v>
      </c>
      <c r="D271" t="s">
        <v>414</v>
      </c>
      <c r="E271" s="3">
        <v>0.4</v>
      </c>
      <c r="F271" t="s">
        <v>411</v>
      </c>
      <c r="G271" t="str">
        <f t="shared" si="12"/>
        <v>LTSU_LV_DemandRICKMAN HILLSummer 2026</v>
      </c>
      <c r="H271" t="s">
        <v>412</v>
      </c>
      <c r="I271" s="64">
        <v>5.1221419500000032E-2</v>
      </c>
      <c r="J271" s="5">
        <v>46143</v>
      </c>
      <c r="K271" s="5">
        <v>46295</v>
      </c>
      <c r="L271" t="s">
        <v>409</v>
      </c>
      <c r="N271" s="63">
        <v>0.79166666666666663</v>
      </c>
      <c r="O271" s="63">
        <v>0.875</v>
      </c>
      <c r="P271" s="63" t="str">
        <f t="shared" si="13"/>
        <v>19:00 - 21:00</v>
      </c>
      <c r="Q271" s="36" t="s">
        <v>415</v>
      </c>
      <c r="R271">
        <v>218</v>
      </c>
      <c r="S271" s="36" t="s">
        <v>415</v>
      </c>
      <c r="T271" s="36" t="s">
        <v>415</v>
      </c>
      <c r="U271" t="s">
        <v>415</v>
      </c>
      <c r="V271">
        <v>70</v>
      </c>
      <c r="W271" s="5" t="str">
        <f t="shared" si="14"/>
        <v>LTSU_LV_DemandRICKMAN HILL</v>
      </c>
    </row>
    <row r="272" spans="1:23" hidden="1">
      <c r="A272" t="s">
        <v>416</v>
      </c>
      <c r="B272" t="s">
        <v>290</v>
      </c>
      <c r="C272" t="s">
        <v>48</v>
      </c>
      <c r="D272" t="s">
        <v>413</v>
      </c>
      <c r="E272" s="3">
        <v>0.4</v>
      </c>
      <c r="F272" t="s">
        <v>411</v>
      </c>
      <c r="G272" t="str">
        <f t="shared" si="12"/>
        <v>LTSU_LV_DemandROMFORD RD 165Summer 2026</v>
      </c>
      <c r="H272" t="s">
        <v>412</v>
      </c>
      <c r="I272" s="64">
        <v>1.0448918000000029E-2</v>
      </c>
      <c r="J272" s="5">
        <v>46143</v>
      </c>
      <c r="K272" s="5">
        <v>46295</v>
      </c>
      <c r="L272" t="s">
        <v>409</v>
      </c>
      <c r="N272" s="63">
        <v>0.79166666666666663</v>
      </c>
      <c r="O272" s="63">
        <v>0.875</v>
      </c>
      <c r="P272" s="63" t="str">
        <f t="shared" si="13"/>
        <v>19:00 - 21:00</v>
      </c>
      <c r="Q272" s="36" t="s">
        <v>415</v>
      </c>
      <c r="R272">
        <v>218</v>
      </c>
      <c r="S272" s="36" t="s">
        <v>415</v>
      </c>
      <c r="T272" s="36" t="s">
        <v>415</v>
      </c>
      <c r="U272" t="s">
        <v>415</v>
      </c>
      <c r="V272">
        <v>70</v>
      </c>
      <c r="W272" s="5" t="str">
        <f t="shared" si="14"/>
        <v>LTSU_LV_DemandROMFORD RD 165</v>
      </c>
    </row>
    <row r="273" spans="1:23" hidden="1">
      <c r="A273" t="s">
        <v>416</v>
      </c>
      <c r="B273" t="s">
        <v>291</v>
      </c>
      <c r="C273" t="s">
        <v>48</v>
      </c>
      <c r="D273" t="s">
        <v>413</v>
      </c>
      <c r="E273" s="3">
        <v>0.4</v>
      </c>
      <c r="F273" t="s">
        <v>411</v>
      </c>
      <c r="G273" t="str">
        <f t="shared" si="12"/>
        <v>LTSU_LV_DemandROMFORD RD 540Summer 2026</v>
      </c>
      <c r="H273" t="s">
        <v>412</v>
      </c>
      <c r="I273" s="64">
        <v>5.714169679999994E-2</v>
      </c>
      <c r="J273" s="5">
        <v>46143</v>
      </c>
      <c r="K273" s="5">
        <v>46295</v>
      </c>
      <c r="L273" t="s">
        <v>409</v>
      </c>
      <c r="N273" s="63">
        <v>0.79166666666666663</v>
      </c>
      <c r="O273" s="63">
        <v>0.875</v>
      </c>
      <c r="P273" s="63" t="str">
        <f t="shared" si="13"/>
        <v>19:00 - 21:00</v>
      </c>
      <c r="Q273" s="36" t="s">
        <v>415</v>
      </c>
      <c r="R273">
        <v>218</v>
      </c>
      <c r="S273" s="36" t="s">
        <v>415</v>
      </c>
      <c r="T273" s="36" t="s">
        <v>415</v>
      </c>
      <c r="U273" t="s">
        <v>415</v>
      </c>
      <c r="V273">
        <v>70</v>
      </c>
      <c r="W273" s="5" t="str">
        <f t="shared" si="14"/>
        <v>LTSU_LV_DemandROMFORD RD 540</v>
      </c>
    </row>
    <row r="274" spans="1:23" hidden="1">
      <c r="A274" t="s">
        <v>416</v>
      </c>
      <c r="B274" t="s">
        <v>292</v>
      </c>
      <c r="C274" t="s">
        <v>48</v>
      </c>
      <c r="D274" t="s">
        <v>414</v>
      </c>
      <c r="E274" s="3">
        <v>0.4</v>
      </c>
      <c r="F274" t="s">
        <v>411</v>
      </c>
      <c r="G274" t="str">
        <f t="shared" si="12"/>
        <v>LTSU_LV_DemandROPE WALKSummer 2026</v>
      </c>
      <c r="H274" t="s">
        <v>412</v>
      </c>
      <c r="I274" s="64">
        <v>1.4150777099999989E-2</v>
      </c>
      <c r="J274" s="5">
        <v>46143</v>
      </c>
      <c r="K274" s="5">
        <v>46295</v>
      </c>
      <c r="L274" t="s">
        <v>409</v>
      </c>
      <c r="N274" s="63">
        <v>0.79166666666666663</v>
      </c>
      <c r="O274" s="63">
        <v>0.875</v>
      </c>
      <c r="P274" s="63" t="str">
        <f t="shared" si="13"/>
        <v>19:00 - 21:00</v>
      </c>
      <c r="Q274" s="36" t="s">
        <v>415</v>
      </c>
      <c r="R274">
        <v>218</v>
      </c>
      <c r="S274" s="36" t="s">
        <v>415</v>
      </c>
      <c r="T274" s="36" t="s">
        <v>415</v>
      </c>
      <c r="U274" t="s">
        <v>415</v>
      </c>
      <c r="V274">
        <v>70</v>
      </c>
      <c r="W274" s="5" t="str">
        <f t="shared" si="14"/>
        <v>LTSU_LV_DemandROPE WALK</v>
      </c>
    </row>
    <row r="275" spans="1:23" hidden="1">
      <c r="A275" t="s">
        <v>416</v>
      </c>
      <c r="B275" t="s">
        <v>293</v>
      </c>
      <c r="C275" t="s">
        <v>48</v>
      </c>
      <c r="D275" t="s">
        <v>406</v>
      </c>
      <c r="E275" s="3">
        <v>0.4</v>
      </c>
      <c r="F275" t="s">
        <v>411</v>
      </c>
      <c r="G275" t="str">
        <f t="shared" si="12"/>
        <v>LTSU_LV_DemandROSEDALE WAYSummer 2026</v>
      </c>
      <c r="H275" t="s">
        <v>412</v>
      </c>
      <c r="I275" s="64">
        <v>1.9566754199999977E-2</v>
      </c>
      <c r="J275" s="5">
        <v>46143</v>
      </c>
      <c r="K275" s="5">
        <v>46295</v>
      </c>
      <c r="L275" t="s">
        <v>409</v>
      </c>
      <c r="N275" s="63">
        <v>0.79166666666666663</v>
      </c>
      <c r="O275" s="63">
        <v>0.875</v>
      </c>
      <c r="P275" s="63" t="str">
        <f t="shared" si="13"/>
        <v>19:00 - 21:00</v>
      </c>
      <c r="Q275" s="36" t="s">
        <v>415</v>
      </c>
      <c r="R275">
        <v>218</v>
      </c>
      <c r="S275" s="36" t="s">
        <v>415</v>
      </c>
      <c r="T275" s="36" t="s">
        <v>415</v>
      </c>
      <c r="U275" t="s">
        <v>415</v>
      </c>
      <c r="V275">
        <v>70</v>
      </c>
      <c r="W275" s="5" t="str">
        <f t="shared" si="14"/>
        <v>LTSU_LV_DemandROSEDALE WAY</v>
      </c>
    </row>
    <row r="276" spans="1:23" hidden="1">
      <c r="A276" t="s">
        <v>416</v>
      </c>
      <c r="B276" t="s">
        <v>294</v>
      </c>
      <c r="C276" t="s">
        <v>48</v>
      </c>
      <c r="D276" t="s">
        <v>406</v>
      </c>
      <c r="E276" s="3">
        <v>0.4</v>
      </c>
      <c r="F276" t="s">
        <v>411</v>
      </c>
      <c r="G276" t="str">
        <f t="shared" si="12"/>
        <v>LTSU_LV_DemandROWLANDS RDSummer 2026</v>
      </c>
      <c r="H276" t="s">
        <v>412</v>
      </c>
      <c r="I276" s="64">
        <v>7.5224336999999974E-2</v>
      </c>
      <c r="J276" s="5">
        <v>46143</v>
      </c>
      <c r="K276" s="5">
        <v>46295</v>
      </c>
      <c r="L276" t="s">
        <v>409</v>
      </c>
      <c r="N276" s="63">
        <v>0.79166666666666663</v>
      </c>
      <c r="O276" s="63">
        <v>0.875</v>
      </c>
      <c r="P276" s="63" t="str">
        <f t="shared" si="13"/>
        <v>19:00 - 21:00</v>
      </c>
      <c r="Q276" s="36" t="s">
        <v>415</v>
      </c>
      <c r="R276">
        <v>218</v>
      </c>
      <c r="S276" s="36" t="s">
        <v>415</v>
      </c>
      <c r="T276" s="36" t="s">
        <v>415</v>
      </c>
      <c r="U276" t="s">
        <v>415</v>
      </c>
      <c r="V276">
        <v>70</v>
      </c>
      <c r="W276" s="5" t="str">
        <f t="shared" si="14"/>
        <v>LTSU_LV_DemandROWLANDS RD</v>
      </c>
    </row>
    <row r="277" spans="1:23" hidden="1">
      <c r="A277" t="s">
        <v>416</v>
      </c>
      <c r="B277" t="s">
        <v>295</v>
      </c>
      <c r="C277" t="s">
        <v>48</v>
      </c>
      <c r="D277" t="s">
        <v>413</v>
      </c>
      <c r="E277" s="3">
        <v>0.4</v>
      </c>
      <c r="F277" t="s">
        <v>411</v>
      </c>
      <c r="G277" t="str">
        <f t="shared" si="12"/>
        <v>LTSU_LV_DemandROYAL CIRCUSSummer 2026</v>
      </c>
      <c r="H277" t="s">
        <v>412</v>
      </c>
      <c r="I277" s="64">
        <v>0.01</v>
      </c>
      <c r="J277" s="5">
        <v>46143</v>
      </c>
      <c r="K277" s="5">
        <v>46295</v>
      </c>
      <c r="L277" t="s">
        <v>409</v>
      </c>
      <c r="N277" s="63">
        <v>0.79166666666666663</v>
      </c>
      <c r="O277" s="63">
        <v>0.875</v>
      </c>
      <c r="P277" s="63" t="str">
        <f t="shared" si="13"/>
        <v>19:00 - 21:00</v>
      </c>
      <c r="Q277" s="36" t="s">
        <v>415</v>
      </c>
      <c r="R277">
        <v>218</v>
      </c>
      <c r="S277" s="36" t="s">
        <v>415</v>
      </c>
      <c r="T277" s="36" t="s">
        <v>415</v>
      </c>
      <c r="U277" t="s">
        <v>415</v>
      </c>
      <c r="V277">
        <v>70</v>
      </c>
      <c r="W277" s="5" t="str">
        <f t="shared" si="14"/>
        <v>LTSU_LV_DemandROYAL CIRCUS</v>
      </c>
    </row>
    <row r="278" spans="1:23" hidden="1">
      <c r="A278" t="s">
        <v>416</v>
      </c>
      <c r="B278" t="s">
        <v>296</v>
      </c>
      <c r="C278" t="s">
        <v>48</v>
      </c>
      <c r="D278" t="s">
        <v>413</v>
      </c>
      <c r="E278" s="3">
        <v>0.4</v>
      </c>
      <c r="F278" t="s">
        <v>411</v>
      </c>
      <c r="G278" t="str">
        <f t="shared" si="12"/>
        <v>LTSU_LV_DemandRUGBY RD PORTERS LODGESummer 2026</v>
      </c>
      <c r="H278" t="s">
        <v>412</v>
      </c>
      <c r="I278" s="64">
        <v>3.9296321000000023E-2</v>
      </c>
      <c r="J278" s="5">
        <v>46143</v>
      </c>
      <c r="K278" s="5">
        <v>46295</v>
      </c>
      <c r="L278" t="s">
        <v>409</v>
      </c>
      <c r="N278" s="63">
        <v>0.79166666666666663</v>
      </c>
      <c r="O278" s="63">
        <v>0.875</v>
      </c>
      <c r="P278" s="63" t="str">
        <f t="shared" si="13"/>
        <v>19:00 - 21:00</v>
      </c>
      <c r="Q278" s="36" t="s">
        <v>415</v>
      </c>
      <c r="R278">
        <v>218</v>
      </c>
      <c r="S278" s="36" t="s">
        <v>415</v>
      </c>
      <c r="T278" s="36" t="s">
        <v>415</v>
      </c>
      <c r="U278" t="s">
        <v>415</v>
      </c>
      <c r="V278">
        <v>70</v>
      </c>
      <c r="W278" s="5" t="str">
        <f t="shared" si="14"/>
        <v>LTSU_LV_DemandRUGBY RD PORTERS LODGE</v>
      </c>
    </row>
    <row r="279" spans="1:23" hidden="1">
      <c r="A279" t="s">
        <v>416</v>
      </c>
      <c r="B279" t="s">
        <v>297</v>
      </c>
      <c r="C279" t="s">
        <v>48</v>
      </c>
      <c r="D279" t="s">
        <v>414</v>
      </c>
      <c r="E279" s="3">
        <v>0.4</v>
      </c>
      <c r="F279" t="s">
        <v>411</v>
      </c>
      <c r="G279" t="str">
        <f t="shared" si="12"/>
        <v>LTSU_LV_DemandRYFIELD ROADSummer 2026</v>
      </c>
      <c r="H279" t="s">
        <v>412</v>
      </c>
      <c r="I279" s="64">
        <v>2.2709349999999962E-2</v>
      </c>
      <c r="J279" s="5">
        <v>46143</v>
      </c>
      <c r="K279" s="5">
        <v>46295</v>
      </c>
      <c r="L279" t="s">
        <v>409</v>
      </c>
      <c r="N279" s="63">
        <v>0.79166666666666663</v>
      </c>
      <c r="O279" s="63">
        <v>0.875</v>
      </c>
      <c r="P279" s="63" t="str">
        <f t="shared" si="13"/>
        <v>19:00 - 21:00</v>
      </c>
      <c r="Q279" s="36" t="s">
        <v>415</v>
      </c>
      <c r="R279">
        <v>218</v>
      </c>
      <c r="S279" s="36" t="s">
        <v>415</v>
      </c>
      <c r="T279" s="36" t="s">
        <v>415</v>
      </c>
      <c r="U279" t="s">
        <v>415</v>
      </c>
      <c r="V279">
        <v>70</v>
      </c>
      <c r="W279" s="5" t="str">
        <f t="shared" si="14"/>
        <v>LTSU_LV_DemandRYFIELD ROAD</v>
      </c>
    </row>
    <row r="280" spans="1:23" hidden="1">
      <c r="A280" t="s">
        <v>416</v>
      </c>
      <c r="B280" t="s">
        <v>298</v>
      </c>
      <c r="C280" t="s">
        <v>48</v>
      </c>
      <c r="D280" t="s">
        <v>414</v>
      </c>
      <c r="E280" s="3">
        <v>0.4</v>
      </c>
      <c r="F280" t="s">
        <v>411</v>
      </c>
      <c r="G280" t="str">
        <f t="shared" si="12"/>
        <v>LTSU_LV_DemandS P DSummer 2026</v>
      </c>
      <c r="H280" t="s">
        <v>412</v>
      </c>
      <c r="I280" s="64">
        <v>3.7445254200000021E-2</v>
      </c>
      <c r="J280" s="5">
        <v>46143</v>
      </c>
      <c r="K280" s="5">
        <v>46295</v>
      </c>
      <c r="L280" t="s">
        <v>409</v>
      </c>
      <c r="N280" s="63">
        <v>0.79166666666666663</v>
      </c>
      <c r="O280" s="63">
        <v>0.875</v>
      </c>
      <c r="P280" s="63" t="str">
        <f t="shared" si="13"/>
        <v>19:00 - 21:00</v>
      </c>
      <c r="Q280" s="36" t="s">
        <v>415</v>
      </c>
      <c r="R280">
        <v>218</v>
      </c>
      <c r="S280" s="36" t="s">
        <v>415</v>
      </c>
      <c r="T280" s="36" t="s">
        <v>415</v>
      </c>
      <c r="U280" t="s">
        <v>415</v>
      </c>
      <c r="V280">
        <v>70</v>
      </c>
      <c r="W280" s="5" t="str">
        <f t="shared" si="14"/>
        <v>LTSU_LV_DemandS P D</v>
      </c>
    </row>
    <row r="281" spans="1:23" hidden="1">
      <c r="A281" t="s">
        <v>416</v>
      </c>
      <c r="B281" t="s">
        <v>299</v>
      </c>
      <c r="C281" t="s">
        <v>48</v>
      </c>
      <c r="D281" t="s">
        <v>406</v>
      </c>
      <c r="E281" s="3">
        <v>0.4</v>
      </c>
      <c r="F281" t="s">
        <v>411</v>
      </c>
      <c r="G281" t="str">
        <f t="shared" si="12"/>
        <v>LTSU_LV_DemandSALISBURY FOLLYSummer 2026</v>
      </c>
      <c r="H281" t="s">
        <v>412</v>
      </c>
      <c r="I281" s="64">
        <v>2.2867853399999975E-2</v>
      </c>
      <c r="J281" s="5">
        <v>46143</v>
      </c>
      <c r="K281" s="5">
        <v>46295</v>
      </c>
      <c r="L281" t="s">
        <v>409</v>
      </c>
      <c r="N281" s="63">
        <v>0.79166666666666663</v>
      </c>
      <c r="O281" s="63">
        <v>0.875</v>
      </c>
      <c r="P281" s="63" t="str">
        <f t="shared" si="13"/>
        <v>19:00 - 21:00</v>
      </c>
      <c r="Q281" s="36" t="s">
        <v>415</v>
      </c>
      <c r="R281">
        <v>218</v>
      </c>
      <c r="S281" s="36" t="s">
        <v>415</v>
      </c>
      <c r="T281" s="36" t="s">
        <v>415</v>
      </c>
      <c r="U281" t="s">
        <v>415</v>
      </c>
      <c r="V281">
        <v>70</v>
      </c>
      <c r="W281" s="5" t="str">
        <f t="shared" si="14"/>
        <v>LTSU_LV_DemandSALISBURY FOLLY</v>
      </c>
    </row>
    <row r="282" spans="1:23" hidden="1">
      <c r="A282" t="s">
        <v>416</v>
      </c>
      <c r="B282" t="s">
        <v>300</v>
      </c>
      <c r="C282" t="s">
        <v>48</v>
      </c>
      <c r="D282" t="s">
        <v>413</v>
      </c>
      <c r="E282" s="3">
        <v>0.4</v>
      </c>
      <c r="F282" t="s">
        <v>411</v>
      </c>
      <c r="G282" t="str">
        <f t="shared" si="12"/>
        <v>LTSU_LV_DemandSANDCLIFFE RDSummer 2026</v>
      </c>
      <c r="H282" t="s">
        <v>412</v>
      </c>
      <c r="I282" s="64">
        <v>3.4348675499999988E-2</v>
      </c>
      <c r="J282" s="5">
        <v>46143</v>
      </c>
      <c r="K282" s="5">
        <v>46295</v>
      </c>
      <c r="L282" t="s">
        <v>409</v>
      </c>
      <c r="N282" s="63">
        <v>0.79166666666666663</v>
      </c>
      <c r="O282" s="63">
        <v>0.875</v>
      </c>
      <c r="P282" s="63" t="str">
        <f t="shared" si="13"/>
        <v>19:00 - 21:00</v>
      </c>
      <c r="Q282" s="36" t="s">
        <v>415</v>
      </c>
      <c r="R282">
        <v>218</v>
      </c>
      <c r="S282" s="36" t="s">
        <v>415</v>
      </c>
      <c r="T282" s="36" t="s">
        <v>415</v>
      </c>
      <c r="U282" t="s">
        <v>415</v>
      </c>
      <c r="V282">
        <v>70</v>
      </c>
      <c r="W282" s="5" t="str">
        <f t="shared" si="14"/>
        <v>LTSU_LV_DemandSANDCLIFFE RD</v>
      </c>
    </row>
    <row r="283" spans="1:23" hidden="1">
      <c r="A283" t="s">
        <v>416</v>
      </c>
      <c r="B283" t="s">
        <v>301</v>
      </c>
      <c r="C283" t="s">
        <v>48</v>
      </c>
      <c r="D283" t="s">
        <v>413</v>
      </c>
      <c r="E283" s="3">
        <v>0.4</v>
      </c>
      <c r="F283" t="s">
        <v>411</v>
      </c>
      <c r="G283" t="str">
        <f t="shared" si="12"/>
        <v>LTSU_LV_DemandSANDY LANE DEPOTSummer 2026</v>
      </c>
      <c r="H283" t="s">
        <v>412</v>
      </c>
      <c r="I283" s="64">
        <v>1.0346478500000034E-2</v>
      </c>
      <c r="J283" s="5">
        <v>46143</v>
      </c>
      <c r="K283" s="5">
        <v>46295</v>
      </c>
      <c r="L283" t="s">
        <v>409</v>
      </c>
      <c r="N283" s="63">
        <v>0.79166666666666663</v>
      </c>
      <c r="O283" s="63">
        <v>0.875</v>
      </c>
      <c r="P283" s="63" t="str">
        <f t="shared" si="13"/>
        <v>19:00 - 21:00</v>
      </c>
      <c r="Q283" s="36" t="s">
        <v>415</v>
      </c>
      <c r="R283">
        <v>218</v>
      </c>
      <c r="S283" s="36" t="s">
        <v>415</v>
      </c>
      <c r="T283" s="36" t="s">
        <v>415</v>
      </c>
      <c r="U283" t="s">
        <v>415</v>
      </c>
      <c r="V283">
        <v>70</v>
      </c>
      <c r="W283" s="5" t="str">
        <f t="shared" si="14"/>
        <v>LTSU_LV_DemandSANDY LANE DEPOT</v>
      </c>
    </row>
    <row r="284" spans="1:23" hidden="1">
      <c r="A284" t="s">
        <v>416</v>
      </c>
      <c r="B284" t="s">
        <v>303</v>
      </c>
      <c r="C284" t="s">
        <v>48</v>
      </c>
      <c r="D284" t="s">
        <v>406</v>
      </c>
      <c r="E284" s="3">
        <v>0.4</v>
      </c>
      <c r="F284" t="s">
        <v>411</v>
      </c>
      <c r="G284" t="str">
        <f t="shared" si="12"/>
        <v>LTSU_LV_DemandSEAX COURTSummer 2026</v>
      </c>
      <c r="H284" t="s">
        <v>412</v>
      </c>
      <c r="I284" s="64">
        <v>2.386422895499999E-2</v>
      </c>
      <c r="J284" s="5">
        <v>46143</v>
      </c>
      <c r="K284" s="5">
        <v>46295</v>
      </c>
      <c r="L284" t="s">
        <v>409</v>
      </c>
      <c r="N284" s="63">
        <v>0.79166666666666663</v>
      </c>
      <c r="O284" s="63">
        <v>0.875</v>
      </c>
      <c r="P284" s="63" t="str">
        <f t="shared" si="13"/>
        <v>19:00 - 21:00</v>
      </c>
      <c r="Q284" s="36" t="s">
        <v>415</v>
      </c>
      <c r="R284">
        <v>218</v>
      </c>
      <c r="S284" s="36" t="s">
        <v>415</v>
      </c>
      <c r="T284" s="36" t="s">
        <v>415</v>
      </c>
      <c r="U284" t="s">
        <v>415</v>
      </c>
      <c r="V284">
        <v>70</v>
      </c>
      <c r="W284" s="5" t="str">
        <f t="shared" si="14"/>
        <v>LTSU_LV_DemandSEAX COURT</v>
      </c>
    </row>
    <row r="285" spans="1:23" hidden="1">
      <c r="A285" t="s">
        <v>416</v>
      </c>
      <c r="B285" t="s">
        <v>305</v>
      </c>
      <c r="C285" t="s">
        <v>48</v>
      </c>
      <c r="D285" t="s">
        <v>414</v>
      </c>
      <c r="E285" s="3">
        <v>0.4</v>
      </c>
      <c r="F285" t="s">
        <v>411</v>
      </c>
      <c r="G285" t="str">
        <f t="shared" si="12"/>
        <v>LTSU_LV_DemandSELHURST WELLSummer 2026</v>
      </c>
      <c r="H285" t="s">
        <v>412</v>
      </c>
      <c r="I285" s="64">
        <v>0.11349601750000005</v>
      </c>
      <c r="J285" s="5">
        <v>46143</v>
      </c>
      <c r="K285" s="5">
        <v>46295</v>
      </c>
      <c r="L285" t="s">
        <v>409</v>
      </c>
      <c r="N285" s="63">
        <v>0.79166666666666663</v>
      </c>
      <c r="O285" s="63">
        <v>0.875</v>
      </c>
      <c r="P285" s="63" t="str">
        <f t="shared" si="13"/>
        <v>19:00 - 21:00</v>
      </c>
      <c r="Q285" s="36" t="s">
        <v>415</v>
      </c>
      <c r="R285">
        <v>218</v>
      </c>
      <c r="S285" s="36" t="s">
        <v>415</v>
      </c>
      <c r="T285" s="36" t="s">
        <v>415</v>
      </c>
      <c r="U285" t="s">
        <v>415</v>
      </c>
      <c r="V285">
        <v>70</v>
      </c>
      <c r="W285" s="5" t="str">
        <f t="shared" si="14"/>
        <v>LTSU_LV_DemandSELHURST WELL</v>
      </c>
    </row>
    <row r="286" spans="1:23" hidden="1">
      <c r="A286" t="s">
        <v>416</v>
      </c>
      <c r="B286" t="s">
        <v>307</v>
      </c>
      <c r="C286" t="s">
        <v>48</v>
      </c>
      <c r="D286" t="s">
        <v>413</v>
      </c>
      <c r="E286" s="3">
        <v>0.4</v>
      </c>
      <c r="F286" t="s">
        <v>411</v>
      </c>
      <c r="G286" t="str">
        <f t="shared" si="12"/>
        <v>LTSU_LV_DemandSHARDELOES RD R/O YEW HSESummer 2026</v>
      </c>
      <c r="H286" t="s">
        <v>412</v>
      </c>
      <c r="I286" s="64">
        <v>1.4679285499999972E-2</v>
      </c>
      <c r="J286" s="5">
        <v>46143</v>
      </c>
      <c r="K286" s="5">
        <v>46295</v>
      </c>
      <c r="L286" t="s">
        <v>409</v>
      </c>
      <c r="N286" s="63">
        <v>0.79166666666666663</v>
      </c>
      <c r="O286" s="63">
        <v>0.875</v>
      </c>
      <c r="P286" s="63" t="str">
        <f t="shared" si="13"/>
        <v>19:00 - 21:00</v>
      </c>
      <c r="Q286" s="36" t="s">
        <v>415</v>
      </c>
      <c r="R286">
        <v>218</v>
      </c>
      <c r="S286" s="36" t="s">
        <v>415</v>
      </c>
      <c r="T286" s="36" t="s">
        <v>415</v>
      </c>
      <c r="U286" t="s">
        <v>415</v>
      </c>
      <c r="V286">
        <v>70</v>
      </c>
      <c r="W286" s="5" t="str">
        <f t="shared" si="14"/>
        <v>LTSU_LV_DemandSHARDELOES RD R/O YEW HSE</v>
      </c>
    </row>
    <row r="287" spans="1:23" hidden="1">
      <c r="A287" t="s">
        <v>416</v>
      </c>
      <c r="B287" t="s">
        <v>308</v>
      </c>
      <c r="C287" t="s">
        <v>48</v>
      </c>
      <c r="D287" t="s">
        <v>406</v>
      </c>
      <c r="E287" s="3">
        <v>0.4</v>
      </c>
      <c r="F287" t="s">
        <v>411</v>
      </c>
      <c r="G287" t="str">
        <f t="shared" si="12"/>
        <v>LTSU_LV_DemandSHELBOURNE RDSummer 2026</v>
      </c>
      <c r="H287" t="s">
        <v>412</v>
      </c>
      <c r="I287" s="64">
        <v>6.6885214999999998E-2</v>
      </c>
      <c r="J287" s="5">
        <v>46143</v>
      </c>
      <c r="K287" s="5">
        <v>46295</v>
      </c>
      <c r="L287" t="s">
        <v>409</v>
      </c>
      <c r="N287" s="63">
        <v>0.79166666666666663</v>
      </c>
      <c r="O287" s="63">
        <v>0.875</v>
      </c>
      <c r="P287" s="63" t="str">
        <f t="shared" si="13"/>
        <v>19:00 - 21:00</v>
      </c>
      <c r="Q287" s="36" t="s">
        <v>415</v>
      </c>
      <c r="R287">
        <v>218</v>
      </c>
      <c r="S287" s="36" t="s">
        <v>415</v>
      </c>
      <c r="T287" s="36" t="s">
        <v>415</v>
      </c>
      <c r="U287" t="s">
        <v>415</v>
      </c>
      <c r="V287">
        <v>70</v>
      </c>
      <c r="W287" s="5" t="str">
        <f t="shared" si="14"/>
        <v>LTSU_LV_DemandSHELBOURNE RD</v>
      </c>
    </row>
    <row r="288" spans="1:23" hidden="1">
      <c r="A288" t="s">
        <v>416</v>
      </c>
      <c r="B288" t="s">
        <v>309</v>
      </c>
      <c r="C288" t="s">
        <v>48</v>
      </c>
      <c r="D288" t="s">
        <v>406</v>
      </c>
      <c r="E288" s="3">
        <v>0.4</v>
      </c>
      <c r="F288" t="s">
        <v>411</v>
      </c>
      <c r="G288" t="str">
        <f t="shared" si="12"/>
        <v>LTSU_LV_DemandSHERIDAN RDSummer 2026</v>
      </c>
      <c r="H288" t="s">
        <v>412</v>
      </c>
      <c r="I288" s="64">
        <v>6.6527366999999935E-2</v>
      </c>
      <c r="J288" s="5">
        <v>46143</v>
      </c>
      <c r="K288" s="5">
        <v>46295</v>
      </c>
      <c r="L288" t="s">
        <v>409</v>
      </c>
      <c r="N288" s="63">
        <v>0.79166666666666663</v>
      </c>
      <c r="O288" s="63">
        <v>0.875</v>
      </c>
      <c r="P288" s="63" t="str">
        <f t="shared" si="13"/>
        <v>19:00 - 21:00</v>
      </c>
      <c r="Q288" s="36" t="s">
        <v>415</v>
      </c>
      <c r="R288">
        <v>218</v>
      </c>
      <c r="S288" s="36" t="s">
        <v>415</v>
      </c>
      <c r="T288" s="36" t="s">
        <v>415</v>
      </c>
      <c r="U288" t="s">
        <v>415</v>
      </c>
      <c r="V288">
        <v>70</v>
      </c>
      <c r="W288" s="5" t="str">
        <f t="shared" si="14"/>
        <v>LTSU_LV_DemandSHERIDAN RD</v>
      </c>
    </row>
    <row r="289" spans="1:23" hidden="1">
      <c r="A289" t="s">
        <v>416</v>
      </c>
      <c r="B289" t="s">
        <v>310</v>
      </c>
      <c r="C289" t="s">
        <v>48</v>
      </c>
      <c r="D289" t="s">
        <v>413</v>
      </c>
      <c r="E289" s="3">
        <v>0.4</v>
      </c>
      <c r="F289" t="s">
        <v>411</v>
      </c>
      <c r="G289" t="str">
        <f t="shared" si="12"/>
        <v>LTSU_LV_DemandSHORTLANDS 3Summer 2026</v>
      </c>
      <c r="H289" t="s">
        <v>412</v>
      </c>
      <c r="I289" s="64">
        <v>6.3711282400000083E-2</v>
      </c>
      <c r="J289" s="5">
        <v>46143</v>
      </c>
      <c r="K289" s="5">
        <v>46295</v>
      </c>
      <c r="L289" t="s">
        <v>409</v>
      </c>
      <c r="N289" s="63">
        <v>0.79166666666666663</v>
      </c>
      <c r="O289" s="63">
        <v>0.875</v>
      </c>
      <c r="P289" s="63" t="str">
        <f t="shared" si="13"/>
        <v>19:00 - 21:00</v>
      </c>
      <c r="Q289" s="36" t="s">
        <v>415</v>
      </c>
      <c r="R289">
        <v>218</v>
      </c>
      <c r="S289" s="36" t="s">
        <v>415</v>
      </c>
      <c r="T289" s="36" t="s">
        <v>415</v>
      </c>
      <c r="U289" t="s">
        <v>415</v>
      </c>
      <c r="V289">
        <v>70</v>
      </c>
      <c r="W289" s="5" t="str">
        <f t="shared" si="14"/>
        <v>LTSU_LV_DemandSHORTLANDS 3</v>
      </c>
    </row>
    <row r="290" spans="1:23" hidden="1">
      <c r="A290" t="s">
        <v>416</v>
      </c>
      <c r="B290" t="s">
        <v>311</v>
      </c>
      <c r="C290" t="s">
        <v>48</v>
      </c>
      <c r="D290" t="s">
        <v>414</v>
      </c>
      <c r="E290" s="3">
        <v>0.4</v>
      </c>
      <c r="F290" t="s">
        <v>411</v>
      </c>
      <c r="G290" t="str">
        <f t="shared" si="12"/>
        <v>LTSU_LV_DemandSILLWOOD STREET CAVENDISH HOUSESummer 2026</v>
      </c>
      <c r="H290" t="s">
        <v>412</v>
      </c>
      <c r="I290" s="64">
        <v>3.4951325999999949E-2</v>
      </c>
      <c r="J290" s="5">
        <v>46143</v>
      </c>
      <c r="K290" s="5">
        <v>46295</v>
      </c>
      <c r="L290" t="s">
        <v>409</v>
      </c>
      <c r="N290" s="63">
        <v>0.79166666666666663</v>
      </c>
      <c r="O290" s="63">
        <v>0.875</v>
      </c>
      <c r="P290" s="63" t="str">
        <f t="shared" si="13"/>
        <v>19:00 - 21:00</v>
      </c>
      <c r="Q290" s="36" t="s">
        <v>415</v>
      </c>
      <c r="R290">
        <v>218</v>
      </c>
      <c r="S290" s="36" t="s">
        <v>415</v>
      </c>
      <c r="T290" s="36" t="s">
        <v>415</v>
      </c>
      <c r="U290" t="s">
        <v>415</v>
      </c>
      <c r="V290">
        <v>70</v>
      </c>
      <c r="W290" s="5" t="str">
        <f t="shared" si="14"/>
        <v>LTSU_LV_DemandSILLWOOD STREET CAVENDISH HOUSE</v>
      </c>
    </row>
    <row r="291" spans="1:23" hidden="1">
      <c r="A291" t="s">
        <v>416</v>
      </c>
      <c r="B291" t="s">
        <v>312</v>
      </c>
      <c r="C291" t="s">
        <v>48</v>
      </c>
      <c r="D291" t="s">
        <v>406</v>
      </c>
      <c r="E291" s="3">
        <v>0.4</v>
      </c>
      <c r="F291" t="s">
        <v>411</v>
      </c>
      <c r="G291" t="str">
        <f t="shared" si="12"/>
        <v>LTSU_LV_DemandSOLLERSHOTT GRNSummer 2026</v>
      </c>
      <c r="H291" t="s">
        <v>412</v>
      </c>
      <c r="I291" s="64">
        <v>0.01</v>
      </c>
      <c r="J291" s="5">
        <v>46143</v>
      </c>
      <c r="K291" s="5">
        <v>46295</v>
      </c>
      <c r="L291" t="s">
        <v>409</v>
      </c>
      <c r="N291" s="63">
        <v>0.79166666666666663</v>
      </c>
      <c r="O291" s="63">
        <v>0.875</v>
      </c>
      <c r="P291" s="63" t="str">
        <f t="shared" si="13"/>
        <v>19:00 - 21:00</v>
      </c>
      <c r="Q291" s="36" t="s">
        <v>415</v>
      </c>
      <c r="R291">
        <v>218</v>
      </c>
      <c r="S291" s="36" t="s">
        <v>415</v>
      </c>
      <c r="T291" s="36" t="s">
        <v>415</v>
      </c>
      <c r="U291" t="s">
        <v>415</v>
      </c>
      <c r="V291">
        <v>70</v>
      </c>
      <c r="W291" s="5" t="str">
        <f t="shared" si="14"/>
        <v>LTSU_LV_DemandSOLLERSHOTT GRN</v>
      </c>
    </row>
    <row r="292" spans="1:23" hidden="1">
      <c r="A292" t="s">
        <v>416</v>
      </c>
      <c r="B292" t="s">
        <v>313</v>
      </c>
      <c r="C292" t="s">
        <v>48</v>
      </c>
      <c r="D292" t="s">
        <v>406</v>
      </c>
      <c r="E292" s="3">
        <v>0.4</v>
      </c>
      <c r="F292" t="s">
        <v>411</v>
      </c>
      <c r="G292" t="str">
        <f t="shared" si="12"/>
        <v>LTSU_LV_DemandSOUTHSummer 2026</v>
      </c>
      <c r="H292" t="s">
        <v>412</v>
      </c>
      <c r="I292" s="64">
        <v>0.01</v>
      </c>
      <c r="J292" s="5">
        <v>46143</v>
      </c>
      <c r="K292" s="5">
        <v>46295</v>
      </c>
      <c r="L292" t="s">
        <v>409</v>
      </c>
      <c r="N292" s="63">
        <v>0.79166666666666663</v>
      </c>
      <c r="O292" s="63">
        <v>0.875</v>
      </c>
      <c r="P292" s="63" t="str">
        <f t="shared" si="13"/>
        <v>19:00 - 21:00</v>
      </c>
      <c r="Q292" s="36" t="s">
        <v>415</v>
      </c>
      <c r="R292">
        <v>218</v>
      </c>
      <c r="S292" s="36" t="s">
        <v>415</v>
      </c>
      <c r="T292" s="36" t="s">
        <v>415</v>
      </c>
      <c r="U292" t="s">
        <v>415</v>
      </c>
      <c r="V292">
        <v>70</v>
      </c>
      <c r="W292" s="5" t="str">
        <f t="shared" si="14"/>
        <v>LTSU_LV_DemandSOUTH</v>
      </c>
    </row>
    <row r="293" spans="1:23" hidden="1">
      <c r="A293" t="s">
        <v>416</v>
      </c>
      <c r="B293" t="s">
        <v>314</v>
      </c>
      <c r="C293" t="s">
        <v>48</v>
      </c>
      <c r="D293" t="s">
        <v>406</v>
      </c>
      <c r="E293" s="3">
        <v>0.4</v>
      </c>
      <c r="F293" t="s">
        <v>411</v>
      </c>
      <c r="G293" t="str">
        <f t="shared" si="12"/>
        <v>LTSU_LV_DemandSPINNEY GDNSSummer 2026</v>
      </c>
      <c r="H293" t="s">
        <v>412</v>
      </c>
      <c r="I293" s="64">
        <v>3.9855635399999992E-2</v>
      </c>
      <c r="J293" s="5">
        <v>46143</v>
      </c>
      <c r="K293" s="5">
        <v>46295</v>
      </c>
      <c r="L293" t="s">
        <v>409</v>
      </c>
      <c r="N293" s="63">
        <v>0.79166666666666663</v>
      </c>
      <c r="O293" s="63">
        <v>0.875</v>
      </c>
      <c r="P293" s="63" t="str">
        <f t="shared" si="13"/>
        <v>19:00 - 21:00</v>
      </c>
      <c r="Q293" s="36" t="s">
        <v>415</v>
      </c>
      <c r="R293">
        <v>218</v>
      </c>
      <c r="S293" s="36" t="s">
        <v>415</v>
      </c>
      <c r="T293" s="36" t="s">
        <v>415</v>
      </c>
      <c r="U293" t="s">
        <v>415</v>
      </c>
      <c r="V293">
        <v>70</v>
      </c>
      <c r="W293" s="5" t="str">
        <f t="shared" si="14"/>
        <v>LTSU_LV_DemandSPINNEY GDNS</v>
      </c>
    </row>
    <row r="294" spans="1:23" hidden="1">
      <c r="A294" t="s">
        <v>416</v>
      </c>
      <c r="B294" t="s">
        <v>315</v>
      </c>
      <c r="C294" t="s">
        <v>48</v>
      </c>
      <c r="D294" t="s">
        <v>413</v>
      </c>
      <c r="E294" s="3">
        <v>0.4</v>
      </c>
      <c r="F294" t="s">
        <v>411</v>
      </c>
      <c r="G294" t="str">
        <f t="shared" si="12"/>
        <v>LTSU_LV_DemandST ANDREWS WAY SUTHERLANDSummer 2026</v>
      </c>
      <c r="H294" t="s">
        <v>412</v>
      </c>
      <c r="I294" s="64">
        <v>7.579831799999992E-2</v>
      </c>
      <c r="J294" s="5">
        <v>46143</v>
      </c>
      <c r="K294" s="5">
        <v>46295</v>
      </c>
      <c r="L294" t="s">
        <v>409</v>
      </c>
      <c r="N294" s="63">
        <v>0.79166666666666663</v>
      </c>
      <c r="O294" s="63">
        <v>0.875</v>
      </c>
      <c r="P294" s="63" t="str">
        <f t="shared" si="13"/>
        <v>19:00 - 21:00</v>
      </c>
      <c r="Q294" s="36" t="s">
        <v>415</v>
      </c>
      <c r="R294">
        <v>218</v>
      </c>
      <c r="S294" s="36" t="s">
        <v>415</v>
      </c>
      <c r="T294" s="36" t="s">
        <v>415</v>
      </c>
      <c r="U294" t="s">
        <v>415</v>
      </c>
      <c r="V294">
        <v>70</v>
      </c>
      <c r="W294" s="5" t="str">
        <f t="shared" si="14"/>
        <v>LTSU_LV_DemandST ANDREWS WAY SUTHERLAND</v>
      </c>
    </row>
    <row r="295" spans="1:23" hidden="1">
      <c r="A295" t="s">
        <v>416</v>
      </c>
      <c r="B295" t="s">
        <v>316</v>
      </c>
      <c r="C295" t="s">
        <v>48</v>
      </c>
      <c r="D295" t="s">
        <v>406</v>
      </c>
      <c r="E295" s="3">
        <v>0.4</v>
      </c>
      <c r="F295" t="s">
        <v>411</v>
      </c>
      <c r="G295" t="str">
        <f t="shared" si="12"/>
        <v>LTSU_LV_DemandST AUGUSTINES AVESummer 2026</v>
      </c>
      <c r="H295" t="s">
        <v>412</v>
      </c>
      <c r="I295" s="64">
        <v>0.01</v>
      </c>
      <c r="J295" s="5">
        <v>46143</v>
      </c>
      <c r="K295" s="5">
        <v>46295</v>
      </c>
      <c r="L295" t="s">
        <v>409</v>
      </c>
      <c r="N295" s="63">
        <v>0.79166666666666663</v>
      </c>
      <c r="O295" s="63">
        <v>0.875</v>
      </c>
      <c r="P295" s="63" t="str">
        <f t="shared" si="13"/>
        <v>19:00 - 21:00</v>
      </c>
      <c r="Q295" s="36" t="s">
        <v>415</v>
      </c>
      <c r="R295">
        <v>218</v>
      </c>
      <c r="S295" s="36" t="s">
        <v>415</v>
      </c>
      <c r="T295" s="36" t="s">
        <v>415</v>
      </c>
      <c r="U295" t="s">
        <v>415</v>
      </c>
      <c r="V295">
        <v>70</v>
      </c>
      <c r="W295" s="5" t="str">
        <f t="shared" si="14"/>
        <v>LTSU_LV_DemandST AUGUSTINES AVE</v>
      </c>
    </row>
    <row r="296" spans="1:23" hidden="1">
      <c r="A296" t="s">
        <v>416</v>
      </c>
      <c r="B296" t="s">
        <v>317</v>
      </c>
      <c r="C296" t="s">
        <v>48</v>
      </c>
      <c r="D296" t="s">
        <v>406</v>
      </c>
      <c r="E296" s="3">
        <v>0.4</v>
      </c>
      <c r="F296" t="s">
        <v>411</v>
      </c>
      <c r="G296" t="str">
        <f t="shared" si="12"/>
        <v>LTSU_LV_DemandST MARGARETS AVSummer 2026</v>
      </c>
      <c r="H296" t="s">
        <v>412</v>
      </c>
      <c r="I296" s="64">
        <v>7.3955980499999963E-2</v>
      </c>
      <c r="J296" s="5">
        <v>46143</v>
      </c>
      <c r="K296" s="5">
        <v>46295</v>
      </c>
      <c r="L296" t="s">
        <v>409</v>
      </c>
      <c r="N296" s="63">
        <v>0.79166666666666663</v>
      </c>
      <c r="O296" s="63">
        <v>0.875</v>
      </c>
      <c r="P296" s="63" t="str">
        <f t="shared" si="13"/>
        <v>19:00 - 21:00</v>
      </c>
      <c r="Q296" s="36" t="s">
        <v>415</v>
      </c>
      <c r="R296">
        <v>218</v>
      </c>
      <c r="S296" s="36" t="s">
        <v>415</v>
      </c>
      <c r="T296" s="36" t="s">
        <v>415</v>
      </c>
      <c r="U296" t="s">
        <v>415</v>
      </c>
      <c r="V296">
        <v>70</v>
      </c>
      <c r="W296" s="5" t="str">
        <f t="shared" si="14"/>
        <v>LTSU_LV_DemandST MARGARETS AV</v>
      </c>
    </row>
    <row r="297" spans="1:23" hidden="1">
      <c r="A297" t="s">
        <v>416</v>
      </c>
      <c r="B297" t="s">
        <v>318</v>
      </c>
      <c r="C297" t="s">
        <v>48</v>
      </c>
      <c r="D297" t="s">
        <v>406</v>
      </c>
      <c r="E297" s="3">
        <v>0.4</v>
      </c>
      <c r="F297" t="s">
        <v>411</v>
      </c>
      <c r="G297" t="str">
        <f t="shared" si="12"/>
        <v>LTSU_LV_DemandST PAULS RDSummer 2026</v>
      </c>
      <c r="H297" t="s">
        <v>412</v>
      </c>
      <c r="I297" s="64">
        <v>6.3252576000000005E-2</v>
      </c>
      <c r="J297" s="5">
        <v>46143</v>
      </c>
      <c r="K297" s="5">
        <v>46295</v>
      </c>
      <c r="L297" t="s">
        <v>409</v>
      </c>
      <c r="N297" s="63">
        <v>0.79166666666666663</v>
      </c>
      <c r="O297" s="63">
        <v>0.875</v>
      </c>
      <c r="P297" s="63" t="str">
        <f t="shared" si="13"/>
        <v>19:00 - 21:00</v>
      </c>
      <c r="Q297" s="36" t="s">
        <v>415</v>
      </c>
      <c r="R297">
        <v>218</v>
      </c>
      <c r="S297" s="36" t="s">
        <v>415</v>
      </c>
      <c r="T297" s="36" t="s">
        <v>415</v>
      </c>
      <c r="U297" t="s">
        <v>415</v>
      </c>
      <c r="V297">
        <v>70</v>
      </c>
      <c r="W297" s="5" t="str">
        <f t="shared" si="14"/>
        <v>LTSU_LV_DemandST PAULS RD</v>
      </c>
    </row>
    <row r="298" spans="1:23" hidden="1">
      <c r="A298" t="s">
        <v>416</v>
      </c>
      <c r="B298" t="s">
        <v>319</v>
      </c>
      <c r="C298" t="s">
        <v>48</v>
      </c>
      <c r="D298" t="s">
        <v>413</v>
      </c>
      <c r="E298" s="3">
        <v>0.4</v>
      </c>
      <c r="F298" t="s">
        <v>411</v>
      </c>
      <c r="G298" t="str">
        <f t="shared" si="12"/>
        <v>LTSU_LV_DemandSTAINES RD R/O 73Summer 2026</v>
      </c>
      <c r="H298" t="s">
        <v>412</v>
      </c>
      <c r="I298" s="64">
        <v>0.01</v>
      </c>
      <c r="J298" s="5">
        <v>46143</v>
      </c>
      <c r="K298" s="5">
        <v>46295</v>
      </c>
      <c r="L298" t="s">
        <v>409</v>
      </c>
      <c r="N298" s="63">
        <v>0.79166666666666663</v>
      </c>
      <c r="O298" s="63">
        <v>0.875</v>
      </c>
      <c r="P298" s="63" t="str">
        <f t="shared" si="13"/>
        <v>19:00 - 21:00</v>
      </c>
      <c r="Q298" s="36" t="s">
        <v>415</v>
      </c>
      <c r="R298">
        <v>218</v>
      </c>
      <c r="S298" s="36" t="s">
        <v>415</v>
      </c>
      <c r="T298" s="36" t="s">
        <v>415</v>
      </c>
      <c r="U298" t="s">
        <v>415</v>
      </c>
      <c r="V298">
        <v>70</v>
      </c>
      <c r="W298" s="5" t="str">
        <f t="shared" si="14"/>
        <v>LTSU_LV_DemandSTAINES RD R/O 73</v>
      </c>
    </row>
    <row r="299" spans="1:23" hidden="1">
      <c r="A299" t="s">
        <v>416</v>
      </c>
      <c r="B299" t="s">
        <v>320</v>
      </c>
      <c r="C299" t="s">
        <v>48</v>
      </c>
      <c r="D299" t="s">
        <v>406</v>
      </c>
      <c r="E299" s="3">
        <v>0.4</v>
      </c>
      <c r="F299" t="s">
        <v>411</v>
      </c>
      <c r="G299" t="str">
        <f t="shared" si="12"/>
        <v>LTSU_LV_DemandSTANDEN AVSummer 2026</v>
      </c>
      <c r="H299" t="s">
        <v>412</v>
      </c>
      <c r="I299" s="64">
        <v>1.0899535500000003E-2</v>
      </c>
      <c r="J299" s="5">
        <v>46143</v>
      </c>
      <c r="K299" s="5">
        <v>46295</v>
      </c>
      <c r="L299" t="s">
        <v>409</v>
      </c>
      <c r="N299" s="63">
        <v>0.79166666666666663</v>
      </c>
      <c r="O299" s="63">
        <v>0.875</v>
      </c>
      <c r="P299" s="63" t="str">
        <f t="shared" si="13"/>
        <v>19:00 - 21:00</v>
      </c>
      <c r="Q299" s="36" t="s">
        <v>415</v>
      </c>
      <c r="R299">
        <v>218</v>
      </c>
      <c r="S299" s="36" t="s">
        <v>415</v>
      </c>
      <c r="T299" s="36" t="s">
        <v>415</v>
      </c>
      <c r="U299" t="s">
        <v>415</v>
      </c>
      <c r="V299">
        <v>70</v>
      </c>
      <c r="W299" s="5" t="str">
        <f t="shared" si="14"/>
        <v>LTSU_LV_DemandSTANDEN AV</v>
      </c>
    </row>
    <row r="300" spans="1:23" hidden="1">
      <c r="A300" t="s">
        <v>416</v>
      </c>
      <c r="B300" t="s">
        <v>321</v>
      </c>
      <c r="C300" t="s">
        <v>48</v>
      </c>
      <c r="D300" t="s">
        <v>413</v>
      </c>
      <c r="E300" s="3">
        <v>0.4</v>
      </c>
      <c r="F300" t="s">
        <v>411</v>
      </c>
      <c r="G300" t="str">
        <f t="shared" si="12"/>
        <v>LTSU_LV_DemandSTANHOPE GDNS 71Summer 2026</v>
      </c>
      <c r="H300" t="s">
        <v>412</v>
      </c>
      <c r="I300" s="64">
        <v>0.01</v>
      </c>
      <c r="J300" s="5">
        <v>46143</v>
      </c>
      <c r="K300" s="5">
        <v>46295</v>
      </c>
      <c r="L300" t="s">
        <v>409</v>
      </c>
      <c r="N300" s="63">
        <v>0.79166666666666663</v>
      </c>
      <c r="O300" s="63">
        <v>0.875</v>
      </c>
      <c r="P300" s="63" t="str">
        <f t="shared" si="13"/>
        <v>19:00 - 21:00</v>
      </c>
      <c r="Q300" s="36" t="s">
        <v>415</v>
      </c>
      <c r="R300">
        <v>218</v>
      </c>
      <c r="S300" s="36" t="s">
        <v>415</v>
      </c>
      <c r="T300" s="36" t="s">
        <v>415</v>
      </c>
      <c r="U300" t="s">
        <v>415</v>
      </c>
      <c r="V300">
        <v>70</v>
      </c>
      <c r="W300" s="5" t="str">
        <f t="shared" si="14"/>
        <v>LTSU_LV_DemandSTANHOPE GDNS 71</v>
      </c>
    </row>
    <row r="301" spans="1:23" hidden="1">
      <c r="A301" t="s">
        <v>416</v>
      </c>
      <c r="B301" t="s">
        <v>322</v>
      </c>
      <c r="C301" t="s">
        <v>48</v>
      </c>
      <c r="D301" t="s">
        <v>414</v>
      </c>
      <c r="E301" s="3">
        <v>0.4</v>
      </c>
      <c r="F301" t="s">
        <v>411</v>
      </c>
      <c r="G301" t="str">
        <f t="shared" si="12"/>
        <v>LTSU_LV_DemandSTANTON ROADSummer 2026</v>
      </c>
      <c r="H301" t="s">
        <v>412</v>
      </c>
      <c r="I301" s="64">
        <v>9.6504019499999982E-2</v>
      </c>
      <c r="J301" s="5">
        <v>46143</v>
      </c>
      <c r="K301" s="5">
        <v>46295</v>
      </c>
      <c r="L301" t="s">
        <v>409</v>
      </c>
      <c r="N301" s="63">
        <v>0.79166666666666663</v>
      </c>
      <c r="O301" s="63">
        <v>0.875</v>
      </c>
      <c r="P301" s="63" t="str">
        <f t="shared" si="13"/>
        <v>19:00 - 21:00</v>
      </c>
      <c r="Q301" s="36" t="s">
        <v>415</v>
      </c>
      <c r="R301">
        <v>218</v>
      </c>
      <c r="S301" s="36" t="s">
        <v>415</v>
      </c>
      <c r="T301" s="36" t="s">
        <v>415</v>
      </c>
      <c r="U301" t="s">
        <v>415</v>
      </c>
      <c r="V301">
        <v>70</v>
      </c>
      <c r="W301" s="5" t="str">
        <f t="shared" si="14"/>
        <v>LTSU_LV_DemandSTANTON ROAD</v>
      </c>
    </row>
    <row r="302" spans="1:23" hidden="1">
      <c r="A302" t="s">
        <v>416</v>
      </c>
      <c r="B302" t="s">
        <v>323</v>
      </c>
      <c r="C302" t="s">
        <v>48</v>
      </c>
      <c r="D302" t="s">
        <v>406</v>
      </c>
      <c r="E302" s="3">
        <v>0.4</v>
      </c>
      <c r="F302" t="s">
        <v>411</v>
      </c>
      <c r="G302" t="str">
        <f t="shared" si="12"/>
        <v>LTSU_LV_DemandSTERRY RDSummer 2026</v>
      </c>
      <c r="H302" t="s">
        <v>412</v>
      </c>
      <c r="I302" s="64">
        <v>0.17199814230000002</v>
      </c>
      <c r="J302" s="5">
        <v>46143</v>
      </c>
      <c r="K302" s="5">
        <v>46295</v>
      </c>
      <c r="L302" t="s">
        <v>409</v>
      </c>
      <c r="N302" s="63">
        <v>0.79166666666666663</v>
      </c>
      <c r="O302" s="63">
        <v>0.875</v>
      </c>
      <c r="P302" s="63" t="str">
        <f t="shared" si="13"/>
        <v>19:00 - 21:00</v>
      </c>
      <c r="Q302" s="36" t="s">
        <v>415</v>
      </c>
      <c r="R302">
        <v>218</v>
      </c>
      <c r="S302" s="36" t="s">
        <v>415</v>
      </c>
      <c r="T302" s="36" t="s">
        <v>415</v>
      </c>
      <c r="U302" t="s">
        <v>415</v>
      </c>
      <c r="V302">
        <v>70</v>
      </c>
      <c r="W302" s="5" t="str">
        <f t="shared" si="14"/>
        <v>LTSU_LV_DemandSTERRY RD</v>
      </c>
    </row>
    <row r="303" spans="1:23" hidden="1">
      <c r="A303" t="s">
        <v>416</v>
      </c>
      <c r="B303" t="s">
        <v>326</v>
      </c>
      <c r="C303" t="s">
        <v>48</v>
      </c>
      <c r="D303" t="s">
        <v>406</v>
      </c>
      <c r="E303" s="3">
        <v>0.4</v>
      </c>
      <c r="F303" t="s">
        <v>411</v>
      </c>
      <c r="G303" t="str">
        <f t="shared" si="12"/>
        <v>LTSU_LV_DemandSTOREYS WAY LOCALSummer 2026</v>
      </c>
      <c r="H303" t="s">
        <v>412</v>
      </c>
      <c r="I303" s="64">
        <v>0.01</v>
      </c>
      <c r="J303" s="5">
        <v>46143</v>
      </c>
      <c r="K303" s="5">
        <v>46295</v>
      </c>
      <c r="L303" t="s">
        <v>409</v>
      </c>
      <c r="N303" s="63">
        <v>0.79166666666666663</v>
      </c>
      <c r="O303" s="63">
        <v>0.875</v>
      </c>
      <c r="P303" s="63" t="str">
        <f t="shared" si="13"/>
        <v>19:00 - 21:00</v>
      </c>
      <c r="Q303" s="36" t="s">
        <v>415</v>
      </c>
      <c r="R303">
        <v>218</v>
      </c>
      <c r="S303" s="36" t="s">
        <v>415</v>
      </c>
      <c r="T303" s="36" t="s">
        <v>415</v>
      </c>
      <c r="U303" t="s">
        <v>415</v>
      </c>
      <c r="V303">
        <v>70</v>
      </c>
      <c r="W303" s="5" t="str">
        <f t="shared" si="14"/>
        <v>LTSU_LV_DemandSTOREYS WAY LOCAL</v>
      </c>
    </row>
    <row r="304" spans="1:23" hidden="1">
      <c r="A304" t="s">
        <v>416</v>
      </c>
      <c r="B304" t="s">
        <v>327</v>
      </c>
      <c r="C304" t="s">
        <v>48</v>
      </c>
      <c r="D304" t="s">
        <v>406</v>
      </c>
      <c r="E304" s="3">
        <v>0.4</v>
      </c>
      <c r="F304" t="s">
        <v>411</v>
      </c>
      <c r="G304" t="str">
        <f t="shared" si="12"/>
        <v>LTSU_LV_DemandSTRAWBERRY VALESummer 2026</v>
      </c>
      <c r="H304" t="s">
        <v>412</v>
      </c>
      <c r="I304" s="64">
        <v>0.01</v>
      </c>
      <c r="J304" s="5">
        <v>46143</v>
      </c>
      <c r="K304" s="5">
        <v>46295</v>
      </c>
      <c r="L304" t="s">
        <v>409</v>
      </c>
      <c r="N304" s="63">
        <v>0.79166666666666663</v>
      </c>
      <c r="O304" s="63">
        <v>0.875</v>
      </c>
      <c r="P304" s="63" t="str">
        <f t="shared" si="13"/>
        <v>19:00 - 21:00</v>
      </c>
      <c r="Q304" s="36" t="s">
        <v>415</v>
      </c>
      <c r="R304">
        <v>218</v>
      </c>
      <c r="S304" s="36" t="s">
        <v>415</v>
      </c>
      <c r="T304" s="36" t="s">
        <v>415</v>
      </c>
      <c r="U304" t="s">
        <v>415</v>
      </c>
      <c r="V304">
        <v>70</v>
      </c>
      <c r="W304" s="5" t="str">
        <f t="shared" si="14"/>
        <v>LTSU_LV_DemandSTRAWBERRY VALE</v>
      </c>
    </row>
    <row r="305" spans="1:23" hidden="1">
      <c r="A305" t="s">
        <v>416</v>
      </c>
      <c r="B305" t="s">
        <v>328</v>
      </c>
      <c r="C305" t="s">
        <v>48</v>
      </c>
      <c r="D305" t="s">
        <v>406</v>
      </c>
      <c r="E305" s="3">
        <v>0.4</v>
      </c>
      <c r="F305" t="s">
        <v>411</v>
      </c>
      <c r="G305" t="str">
        <f t="shared" si="12"/>
        <v>LTSU_LV_DemandSTUART RDSummer 2026</v>
      </c>
      <c r="H305" t="s">
        <v>412</v>
      </c>
      <c r="I305" s="64">
        <v>4.2683627385000027E-2</v>
      </c>
      <c r="J305" s="5">
        <v>46143</v>
      </c>
      <c r="K305" s="5">
        <v>46295</v>
      </c>
      <c r="L305" t="s">
        <v>409</v>
      </c>
      <c r="N305" s="63">
        <v>0.79166666666666663</v>
      </c>
      <c r="O305" s="63">
        <v>0.875</v>
      </c>
      <c r="P305" s="63" t="str">
        <f t="shared" si="13"/>
        <v>19:00 - 21:00</v>
      </c>
      <c r="Q305" s="36" t="s">
        <v>415</v>
      </c>
      <c r="R305">
        <v>218</v>
      </c>
      <c r="S305" s="36" t="s">
        <v>415</v>
      </c>
      <c r="T305" s="36" t="s">
        <v>415</v>
      </c>
      <c r="U305" t="s">
        <v>415</v>
      </c>
      <c r="V305">
        <v>70</v>
      </c>
      <c r="W305" s="5" t="str">
        <f t="shared" si="14"/>
        <v>LTSU_LV_DemandSTUART RD</v>
      </c>
    </row>
    <row r="306" spans="1:23" hidden="1">
      <c r="A306" t="s">
        <v>416</v>
      </c>
      <c r="B306" t="s">
        <v>330</v>
      </c>
      <c r="C306" t="s">
        <v>48</v>
      </c>
      <c r="D306" t="s">
        <v>414</v>
      </c>
      <c r="E306" s="3">
        <v>0.4</v>
      </c>
      <c r="F306" t="s">
        <v>411</v>
      </c>
      <c r="G306" t="str">
        <f t="shared" si="12"/>
        <v>LTSU_LV_DemandSUN LANESummer 2026</v>
      </c>
      <c r="H306" t="s">
        <v>412</v>
      </c>
      <c r="I306" s="64">
        <v>4.937003310000003E-2</v>
      </c>
      <c r="J306" s="5">
        <v>46143</v>
      </c>
      <c r="K306" s="5">
        <v>46295</v>
      </c>
      <c r="L306" t="s">
        <v>409</v>
      </c>
      <c r="N306" s="63">
        <v>0.79166666666666663</v>
      </c>
      <c r="O306" s="63">
        <v>0.875</v>
      </c>
      <c r="P306" s="63" t="str">
        <f t="shared" si="13"/>
        <v>19:00 - 21:00</v>
      </c>
      <c r="Q306" s="36" t="s">
        <v>415</v>
      </c>
      <c r="R306">
        <v>218</v>
      </c>
      <c r="S306" s="36" t="s">
        <v>415</v>
      </c>
      <c r="T306" s="36" t="s">
        <v>415</v>
      </c>
      <c r="U306" t="s">
        <v>415</v>
      </c>
      <c r="V306">
        <v>70</v>
      </c>
      <c r="W306" s="5" t="str">
        <f t="shared" si="14"/>
        <v>LTSU_LV_DemandSUN LANE</v>
      </c>
    </row>
    <row r="307" spans="1:23" hidden="1">
      <c r="A307" t="s">
        <v>416</v>
      </c>
      <c r="B307" t="s">
        <v>332</v>
      </c>
      <c r="C307" t="s">
        <v>48</v>
      </c>
      <c r="D307" t="s">
        <v>406</v>
      </c>
      <c r="E307" s="3">
        <v>0.4</v>
      </c>
      <c r="F307" t="s">
        <v>411</v>
      </c>
      <c r="G307" t="str">
        <f t="shared" si="12"/>
        <v>LTSU_LV_DemandSYDNEY ROADSummer 2026</v>
      </c>
      <c r="H307" t="s">
        <v>412</v>
      </c>
      <c r="I307" s="64">
        <v>2.1247354169999982E-2</v>
      </c>
      <c r="J307" s="5">
        <v>46143</v>
      </c>
      <c r="K307" s="5">
        <v>46295</v>
      </c>
      <c r="L307" t="s">
        <v>409</v>
      </c>
      <c r="N307" s="63">
        <v>0.79166666666666663</v>
      </c>
      <c r="O307" s="63">
        <v>0.875</v>
      </c>
      <c r="P307" s="63" t="str">
        <f t="shared" si="13"/>
        <v>19:00 - 21:00</v>
      </c>
      <c r="Q307" s="36" t="s">
        <v>415</v>
      </c>
      <c r="R307">
        <v>218</v>
      </c>
      <c r="S307" s="36" t="s">
        <v>415</v>
      </c>
      <c r="T307" s="36" t="s">
        <v>415</v>
      </c>
      <c r="U307" t="s">
        <v>415</v>
      </c>
      <c r="V307">
        <v>70</v>
      </c>
      <c r="W307" s="5" t="str">
        <f t="shared" si="14"/>
        <v>LTSU_LV_DemandSYDNEY ROAD</v>
      </c>
    </row>
    <row r="308" spans="1:23" hidden="1">
      <c r="A308" t="s">
        <v>416</v>
      </c>
      <c r="B308" t="s">
        <v>333</v>
      </c>
      <c r="C308" t="s">
        <v>48</v>
      </c>
      <c r="D308" t="s">
        <v>406</v>
      </c>
      <c r="E308" s="3">
        <v>0.4</v>
      </c>
      <c r="F308" t="s">
        <v>411</v>
      </c>
      <c r="G308" t="str">
        <f t="shared" si="12"/>
        <v>LTSU_LV_DemandTALBOT RDSummer 2026</v>
      </c>
      <c r="H308" t="s">
        <v>412</v>
      </c>
      <c r="I308" s="64">
        <v>2.5157275500000017E-2</v>
      </c>
      <c r="J308" s="5">
        <v>46143</v>
      </c>
      <c r="K308" s="5">
        <v>46295</v>
      </c>
      <c r="L308" t="s">
        <v>409</v>
      </c>
      <c r="N308" s="63">
        <v>0.79166666666666663</v>
      </c>
      <c r="O308" s="63">
        <v>0.875</v>
      </c>
      <c r="P308" s="63" t="str">
        <f t="shared" si="13"/>
        <v>19:00 - 21:00</v>
      </c>
      <c r="Q308" s="36" t="s">
        <v>415</v>
      </c>
      <c r="R308">
        <v>218</v>
      </c>
      <c r="S308" s="36" t="s">
        <v>415</v>
      </c>
      <c r="T308" s="36" t="s">
        <v>415</v>
      </c>
      <c r="U308" t="s">
        <v>415</v>
      </c>
      <c r="V308">
        <v>70</v>
      </c>
      <c r="W308" s="5" t="str">
        <f t="shared" si="14"/>
        <v>LTSU_LV_DemandTALBOT RD</v>
      </c>
    </row>
    <row r="309" spans="1:23" hidden="1">
      <c r="A309" t="s">
        <v>416</v>
      </c>
      <c r="B309" t="s">
        <v>334</v>
      </c>
      <c r="C309" t="s">
        <v>48</v>
      </c>
      <c r="D309" t="s">
        <v>413</v>
      </c>
      <c r="E309" s="3">
        <v>0.4</v>
      </c>
      <c r="F309" t="s">
        <v>411</v>
      </c>
      <c r="G309" t="str">
        <f t="shared" si="12"/>
        <v>LTSU_LV_DemandTANFIELD AVESummer 2026</v>
      </c>
      <c r="H309" t="s">
        <v>412</v>
      </c>
      <c r="I309" s="64">
        <v>0.12769296500000005</v>
      </c>
      <c r="J309" s="5">
        <v>46143</v>
      </c>
      <c r="K309" s="5">
        <v>46295</v>
      </c>
      <c r="L309" t="s">
        <v>409</v>
      </c>
      <c r="N309" s="63">
        <v>0.79166666666666663</v>
      </c>
      <c r="O309" s="63">
        <v>0.875</v>
      </c>
      <c r="P309" s="63" t="str">
        <f t="shared" si="13"/>
        <v>19:00 - 21:00</v>
      </c>
      <c r="Q309" s="36" t="s">
        <v>415</v>
      </c>
      <c r="R309">
        <v>218</v>
      </c>
      <c r="S309" s="36" t="s">
        <v>415</v>
      </c>
      <c r="T309" s="36" t="s">
        <v>415</v>
      </c>
      <c r="U309" t="s">
        <v>415</v>
      </c>
      <c r="V309">
        <v>70</v>
      </c>
      <c r="W309" s="5" t="str">
        <f t="shared" si="14"/>
        <v>LTSU_LV_DemandTANFIELD AVE</v>
      </c>
    </row>
    <row r="310" spans="1:23" hidden="1">
      <c r="A310" t="s">
        <v>416</v>
      </c>
      <c r="B310" t="s">
        <v>336</v>
      </c>
      <c r="C310" t="s">
        <v>48</v>
      </c>
      <c r="D310" t="s">
        <v>406</v>
      </c>
      <c r="E310" s="3">
        <v>0.4</v>
      </c>
      <c r="F310" t="s">
        <v>411</v>
      </c>
      <c r="G310" t="str">
        <f t="shared" si="12"/>
        <v>LTSU_LV_DemandTHE BARNSummer 2026</v>
      </c>
      <c r="H310" t="s">
        <v>412</v>
      </c>
      <c r="I310" s="64">
        <v>8.7067341584999999E-2</v>
      </c>
      <c r="J310" s="5">
        <v>46143</v>
      </c>
      <c r="K310" s="5">
        <v>46295</v>
      </c>
      <c r="L310" t="s">
        <v>409</v>
      </c>
      <c r="N310" s="63">
        <v>0.79166666666666663</v>
      </c>
      <c r="O310" s="63">
        <v>0.875</v>
      </c>
      <c r="P310" s="63" t="str">
        <f t="shared" si="13"/>
        <v>19:00 - 21:00</v>
      </c>
      <c r="Q310" s="36" t="s">
        <v>415</v>
      </c>
      <c r="R310">
        <v>218</v>
      </c>
      <c r="S310" s="36" t="s">
        <v>415</v>
      </c>
      <c r="T310" s="36" t="s">
        <v>415</v>
      </c>
      <c r="U310" t="s">
        <v>415</v>
      </c>
      <c r="V310">
        <v>70</v>
      </c>
      <c r="W310" s="5" t="str">
        <f t="shared" si="14"/>
        <v>LTSU_LV_DemandTHE BARN</v>
      </c>
    </row>
    <row r="311" spans="1:23" hidden="1">
      <c r="A311" t="s">
        <v>416</v>
      </c>
      <c r="B311" t="s">
        <v>337</v>
      </c>
      <c r="C311" t="s">
        <v>48</v>
      </c>
      <c r="D311" t="s">
        <v>406</v>
      </c>
      <c r="E311" s="3">
        <v>0.4</v>
      </c>
      <c r="F311" t="s">
        <v>411</v>
      </c>
      <c r="G311" t="str">
        <f t="shared" si="12"/>
        <v>LTSU_LV_DemandTHE DENE ADJ 56Summer 2026</v>
      </c>
      <c r="H311" t="s">
        <v>412</v>
      </c>
      <c r="I311" s="64">
        <v>0.01</v>
      </c>
      <c r="J311" s="5">
        <v>46143</v>
      </c>
      <c r="K311" s="5">
        <v>46295</v>
      </c>
      <c r="L311" t="s">
        <v>409</v>
      </c>
      <c r="N311" s="63">
        <v>0.79166666666666663</v>
      </c>
      <c r="O311" s="63">
        <v>0.875</v>
      </c>
      <c r="P311" s="63" t="str">
        <f t="shared" si="13"/>
        <v>19:00 - 21:00</v>
      </c>
      <c r="Q311" s="36" t="s">
        <v>415</v>
      </c>
      <c r="R311">
        <v>218</v>
      </c>
      <c r="S311" s="36" t="s">
        <v>415</v>
      </c>
      <c r="T311" s="36" t="s">
        <v>415</v>
      </c>
      <c r="U311" t="s">
        <v>415</v>
      </c>
      <c r="V311">
        <v>70</v>
      </c>
      <c r="W311" s="5" t="str">
        <f t="shared" si="14"/>
        <v>LTSU_LV_DemandTHE DENE ADJ 56</v>
      </c>
    </row>
    <row r="312" spans="1:23" hidden="1">
      <c r="A312" t="s">
        <v>416</v>
      </c>
      <c r="B312" t="s">
        <v>340</v>
      </c>
      <c r="C312" t="s">
        <v>48</v>
      </c>
      <c r="D312" t="s">
        <v>406</v>
      </c>
      <c r="E312" s="3">
        <v>0.4</v>
      </c>
      <c r="F312" t="s">
        <v>411</v>
      </c>
      <c r="G312" t="str">
        <f t="shared" si="12"/>
        <v>LTSU_LV_DemandTHOMPSON ROADSummer 2026</v>
      </c>
      <c r="H312" t="s">
        <v>412</v>
      </c>
      <c r="I312" s="64">
        <v>3.5670010000000037E-2</v>
      </c>
      <c r="J312" s="5">
        <v>46143</v>
      </c>
      <c r="K312" s="5">
        <v>46295</v>
      </c>
      <c r="L312" t="s">
        <v>409</v>
      </c>
      <c r="N312" s="63">
        <v>0.79166666666666663</v>
      </c>
      <c r="O312" s="63">
        <v>0.875</v>
      </c>
      <c r="P312" s="63" t="str">
        <f t="shared" si="13"/>
        <v>19:00 - 21:00</v>
      </c>
      <c r="Q312" s="36" t="s">
        <v>415</v>
      </c>
      <c r="R312">
        <v>218</v>
      </c>
      <c r="S312" s="36" t="s">
        <v>415</v>
      </c>
      <c r="T312" s="36" t="s">
        <v>415</v>
      </c>
      <c r="U312" t="s">
        <v>415</v>
      </c>
      <c r="V312">
        <v>70</v>
      </c>
      <c r="W312" s="5" t="str">
        <f t="shared" si="14"/>
        <v>LTSU_LV_DemandTHOMPSON ROAD</v>
      </c>
    </row>
    <row r="313" spans="1:23" hidden="1">
      <c r="A313" t="s">
        <v>416</v>
      </c>
      <c r="B313" t="s">
        <v>341</v>
      </c>
      <c r="C313" t="s">
        <v>48</v>
      </c>
      <c r="D313" t="s">
        <v>406</v>
      </c>
      <c r="E313" s="3">
        <v>0.4</v>
      </c>
      <c r="F313" t="s">
        <v>411</v>
      </c>
      <c r="G313" t="str">
        <f t="shared" si="12"/>
        <v>LTSU_LV_DemandTHORNTON RD FLATSSummer 2026</v>
      </c>
      <c r="H313" t="s">
        <v>412</v>
      </c>
      <c r="I313" s="64">
        <v>1.0626646500000003E-2</v>
      </c>
      <c r="J313" s="5">
        <v>46143</v>
      </c>
      <c r="K313" s="5">
        <v>46295</v>
      </c>
      <c r="L313" t="s">
        <v>409</v>
      </c>
      <c r="N313" s="63">
        <v>0.79166666666666663</v>
      </c>
      <c r="O313" s="63">
        <v>0.875</v>
      </c>
      <c r="P313" s="63" t="str">
        <f t="shared" si="13"/>
        <v>19:00 - 21:00</v>
      </c>
      <c r="Q313" s="36" t="s">
        <v>415</v>
      </c>
      <c r="R313">
        <v>218</v>
      </c>
      <c r="S313" s="36" t="s">
        <v>415</v>
      </c>
      <c r="T313" s="36" t="s">
        <v>415</v>
      </c>
      <c r="U313" t="s">
        <v>415</v>
      </c>
      <c r="V313">
        <v>70</v>
      </c>
      <c r="W313" s="5" t="str">
        <f t="shared" si="14"/>
        <v>LTSU_LV_DemandTHORNTON RD FLATS</v>
      </c>
    </row>
    <row r="314" spans="1:23" hidden="1">
      <c r="A314" t="s">
        <v>416</v>
      </c>
      <c r="B314" t="s">
        <v>342</v>
      </c>
      <c r="C314" t="s">
        <v>48</v>
      </c>
      <c r="D314" t="s">
        <v>413</v>
      </c>
      <c r="E314" s="3">
        <v>0.4</v>
      </c>
      <c r="F314" t="s">
        <v>411</v>
      </c>
      <c r="G314" t="str">
        <f t="shared" si="12"/>
        <v>LTSU_LV_DemandTHOROLD RD R/O 227Summer 2026</v>
      </c>
      <c r="H314" t="s">
        <v>412</v>
      </c>
      <c r="I314" s="64">
        <v>6.7284087999999964E-2</v>
      </c>
      <c r="J314" s="5">
        <v>46143</v>
      </c>
      <c r="K314" s="5">
        <v>46295</v>
      </c>
      <c r="L314" t="s">
        <v>409</v>
      </c>
      <c r="N314" s="63">
        <v>0.79166666666666663</v>
      </c>
      <c r="O314" s="63">
        <v>0.875</v>
      </c>
      <c r="P314" s="63" t="str">
        <f t="shared" si="13"/>
        <v>19:00 - 21:00</v>
      </c>
      <c r="Q314" s="36" t="s">
        <v>415</v>
      </c>
      <c r="R314">
        <v>218</v>
      </c>
      <c r="S314" s="36" t="s">
        <v>415</v>
      </c>
      <c r="T314" s="36" t="s">
        <v>415</v>
      </c>
      <c r="U314" t="s">
        <v>415</v>
      </c>
      <c r="V314">
        <v>70</v>
      </c>
      <c r="W314" s="5" t="str">
        <f t="shared" si="14"/>
        <v>LTSU_LV_DemandTHOROLD RD R/O 227</v>
      </c>
    </row>
    <row r="315" spans="1:23" hidden="1">
      <c r="A315" t="s">
        <v>416</v>
      </c>
      <c r="B315" t="s">
        <v>344</v>
      </c>
      <c r="C315" t="s">
        <v>48</v>
      </c>
      <c r="D315" t="s">
        <v>406</v>
      </c>
      <c r="E315" s="3">
        <v>0.4</v>
      </c>
      <c r="F315" t="s">
        <v>411</v>
      </c>
      <c r="G315" t="str">
        <f t="shared" si="12"/>
        <v>LTSU_LV_DemandTOWER AVSummer 2026</v>
      </c>
      <c r="H315" t="s">
        <v>412</v>
      </c>
      <c r="I315" s="64">
        <v>1.9966313999999975E-2</v>
      </c>
      <c r="J315" s="5">
        <v>46143</v>
      </c>
      <c r="K315" s="5">
        <v>46295</v>
      </c>
      <c r="L315" t="s">
        <v>409</v>
      </c>
      <c r="N315" s="63">
        <v>0.79166666666666663</v>
      </c>
      <c r="O315" s="63">
        <v>0.875</v>
      </c>
      <c r="P315" s="63" t="str">
        <f t="shared" si="13"/>
        <v>19:00 - 21:00</v>
      </c>
      <c r="Q315" s="36" t="s">
        <v>415</v>
      </c>
      <c r="R315">
        <v>218</v>
      </c>
      <c r="S315" s="36" t="s">
        <v>415</v>
      </c>
      <c r="T315" s="36" t="s">
        <v>415</v>
      </c>
      <c r="U315" t="s">
        <v>415</v>
      </c>
      <c r="V315">
        <v>70</v>
      </c>
      <c r="W315" s="5" t="str">
        <f t="shared" si="14"/>
        <v>LTSU_LV_DemandTOWER AV</v>
      </c>
    </row>
    <row r="316" spans="1:23" hidden="1">
      <c r="A316" t="s">
        <v>416</v>
      </c>
      <c r="B316" t="s">
        <v>345</v>
      </c>
      <c r="C316" t="s">
        <v>48</v>
      </c>
      <c r="D316" t="s">
        <v>414</v>
      </c>
      <c r="E316" s="3">
        <v>0.4</v>
      </c>
      <c r="F316" t="s">
        <v>411</v>
      </c>
      <c r="G316" t="str">
        <f t="shared" si="12"/>
        <v>LTSU_LV_DemandTOWERS VIEWSummer 2026</v>
      </c>
      <c r="H316" t="s">
        <v>412</v>
      </c>
      <c r="I316" s="64">
        <v>1.041692400000005E-2</v>
      </c>
      <c r="J316" s="5">
        <v>46143</v>
      </c>
      <c r="K316" s="5">
        <v>46295</v>
      </c>
      <c r="L316" t="s">
        <v>409</v>
      </c>
      <c r="N316" s="63">
        <v>0.79166666666666663</v>
      </c>
      <c r="O316" s="63">
        <v>0.875</v>
      </c>
      <c r="P316" s="63" t="str">
        <f t="shared" si="13"/>
        <v>19:00 - 21:00</v>
      </c>
      <c r="Q316" s="36" t="s">
        <v>415</v>
      </c>
      <c r="R316">
        <v>218</v>
      </c>
      <c r="S316" s="36" t="s">
        <v>415</v>
      </c>
      <c r="T316" s="36" t="s">
        <v>415</v>
      </c>
      <c r="U316" t="s">
        <v>415</v>
      </c>
      <c r="V316">
        <v>70</v>
      </c>
      <c r="W316" s="5" t="str">
        <f t="shared" si="14"/>
        <v>LTSU_LV_DemandTOWERS VIEW</v>
      </c>
    </row>
    <row r="317" spans="1:23" hidden="1">
      <c r="A317" t="s">
        <v>416</v>
      </c>
      <c r="B317" t="s">
        <v>346</v>
      </c>
      <c r="C317" t="s">
        <v>48</v>
      </c>
      <c r="D317" t="s">
        <v>414</v>
      </c>
      <c r="E317" s="3">
        <v>0.4</v>
      </c>
      <c r="F317" t="s">
        <v>411</v>
      </c>
      <c r="G317" t="str">
        <f t="shared" si="12"/>
        <v>LTSU_LV_DemandTOWERS VIEW EASTSummer 2026</v>
      </c>
      <c r="H317" t="s">
        <v>412</v>
      </c>
      <c r="I317" s="64">
        <v>5.7449692499999983E-2</v>
      </c>
      <c r="J317" s="5">
        <v>46143</v>
      </c>
      <c r="K317" s="5">
        <v>46295</v>
      </c>
      <c r="L317" t="s">
        <v>409</v>
      </c>
      <c r="N317" s="63">
        <v>0.79166666666666663</v>
      </c>
      <c r="O317" s="63">
        <v>0.875</v>
      </c>
      <c r="P317" s="63" t="str">
        <f t="shared" si="13"/>
        <v>19:00 - 21:00</v>
      </c>
      <c r="Q317" s="36" t="s">
        <v>415</v>
      </c>
      <c r="R317">
        <v>218</v>
      </c>
      <c r="S317" s="36" t="s">
        <v>415</v>
      </c>
      <c r="T317" s="36" t="s">
        <v>415</v>
      </c>
      <c r="U317" t="s">
        <v>415</v>
      </c>
      <c r="V317">
        <v>70</v>
      </c>
      <c r="W317" s="5" t="str">
        <f t="shared" si="14"/>
        <v>LTSU_LV_DemandTOWERS VIEW EAST</v>
      </c>
    </row>
    <row r="318" spans="1:23" hidden="1">
      <c r="A318" t="s">
        <v>416</v>
      </c>
      <c r="B318" t="s">
        <v>347</v>
      </c>
      <c r="C318" t="s">
        <v>48</v>
      </c>
      <c r="D318" t="s">
        <v>413</v>
      </c>
      <c r="E318" s="3">
        <v>0.4</v>
      </c>
      <c r="F318" t="s">
        <v>411</v>
      </c>
      <c r="G318" t="str">
        <f t="shared" si="12"/>
        <v>LTSU_LV_DemandTREBOVIR RD 1-3Summer 2026</v>
      </c>
      <c r="H318" t="s">
        <v>412</v>
      </c>
      <c r="I318" s="64">
        <v>4.0284372000000013E-2</v>
      </c>
      <c r="J318" s="5">
        <v>46143</v>
      </c>
      <c r="K318" s="5">
        <v>46295</v>
      </c>
      <c r="L318" t="s">
        <v>409</v>
      </c>
      <c r="N318" s="63">
        <v>0.79166666666666663</v>
      </c>
      <c r="O318" s="63">
        <v>0.875</v>
      </c>
      <c r="P318" s="63" t="str">
        <f t="shared" si="13"/>
        <v>19:00 - 21:00</v>
      </c>
      <c r="Q318" s="36" t="s">
        <v>415</v>
      </c>
      <c r="R318">
        <v>218</v>
      </c>
      <c r="S318" s="36" t="s">
        <v>415</v>
      </c>
      <c r="T318" s="36" t="s">
        <v>415</v>
      </c>
      <c r="U318" t="s">
        <v>415</v>
      </c>
      <c r="V318">
        <v>70</v>
      </c>
      <c r="W318" s="5" t="str">
        <f t="shared" si="14"/>
        <v>LTSU_LV_DemandTREBOVIR RD 1-3</v>
      </c>
    </row>
    <row r="319" spans="1:23" hidden="1">
      <c r="A319" t="s">
        <v>416</v>
      </c>
      <c r="B319" t="s">
        <v>348</v>
      </c>
      <c r="C319" t="s">
        <v>48</v>
      </c>
      <c r="D319" t="s">
        <v>406</v>
      </c>
      <c r="E319" s="3">
        <v>0.4</v>
      </c>
      <c r="F319" t="s">
        <v>411</v>
      </c>
      <c r="G319" t="str">
        <f t="shared" si="12"/>
        <v>LTSU_LV_DemandTUBEWAYSSummer 2026</v>
      </c>
      <c r="H319" t="s">
        <v>412</v>
      </c>
      <c r="I319" s="64">
        <v>0.01</v>
      </c>
      <c r="J319" s="5">
        <v>46143</v>
      </c>
      <c r="K319" s="5">
        <v>46295</v>
      </c>
      <c r="L319" t="s">
        <v>409</v>
      </c>
      <c r="N319" s="63">
        <v>0.79166666666666663</v>
      </c>
      <c r="O319" s="63">
        <v>0.875</v>
      </c>
      <c r="P319" s="63" t="str">
        <f t="shared" si="13"/>
        <v>19:00 - 21:00</v>
      </c>
      <c r="Q319" s="36" t="s">
        <v>415</v>
      </c>
      <c r="R319">
        <v>218</v>
      </c>
      <c r="S319" s="36" t="s">
        <v>415</v>
      </c>
      <c r="T319" s="36" t="s">
        <v>415</v>
      </c>
      <c r="U319" t="s">
        <v>415</v>
      </c>
      <c r="V319">
        <v>70</v>
      </c>
      <c r="W319" s="5" t="str">
        <f t="shared" si="14"/>
        <v>LTSU_LV_DemandTUBEWAYS</v>
      </c>
    </row>
    <row r="320" spans="1:23" hidden="1">
      <c r="A320" t="s">
        <v>416</v>
      </c>
      <c r="B320" t="s">
        <v>349</v>
      </c>
      <c r="C320" t="s">
        <v>48</v>
      </c>
      <c r="D320" t="s">
        <v>413</v>
      </c>
      <c r="E320" s="3">
        <v>0.4</v>
      </c>
      <c r="F320" t="s">
        <v>411</v>
      </c>
      <c r="G320" t="str">
        <f t="shared" si="12"/>
        <v>LTSU_LV_DemandTWYFORD RD ADJ 31Summer 2026</v>
      </c>
      <c r="H320" t="s">
        <v>412</v>
      </c>
      <c r="I320" s="64">
        <v>0.01</v>
      </c>
      <c r="J320" s="5">
        <v>46143</v>
      </c>
      <c r="K320" s="5">
        <v>46295</v>
      </c>
      <c r="L320" t="s">
        <v>409</v>
      </c>
      <c r="N320" s="63">
        <v>0.79166666666666663</v>
      </c>
      <c r="O320" s="63">
        <v>0.875</v>
      </c>
      <c r="P320" s="63" t="str">
        <f t="shared" si="13"/>
        <v>19:00 - 21:00</v>
      </c>
      <c r="Q320" s="36" t="s">
        <v>415</v>
      </c>
      <c r="R320">
        <v>218</v>
      </c>
      <c r="S320" s="36" t="s">
        <v>415</v>
      </c>
      <c r="T320" s="36" t="s">
        <v>415</v>
      </c>
      <c r="U320" t="s">
        <v>415</v>
      </c>
      <c r="V320">
        <v>70</v>
      </c>
      <c r="W320" s="5" t="str">
        <f t="shared" si="14"/>
        <v>LTSU_LV_DemandTWYFORD RD ADJ 31</v>
      </c>
    </row>
    <row r="321" spans="1:23" hidden="1">
      <c r="A321" t="s">
        <v>416</v>
      </c>
      <c r="B321" t="s">
        <v>350</v>
      </c>
      <c r="C321" t="s">
        <v>48</v>
      </c>
      <c r="D321" t="s">
        <v>414</v>
      </c>
      <c r="E321" s="3">
        <v>0.4</v>
      </c>
      <c r="F321" t="s">
        <v>411</v>
      </c>
      <c r="G321" t="str">
        <f t="shared" si="12"/>
        <v>LTSU_LV_DemandUNITED DAIRIESSummer 2026</v>
      </c>
      <c r="H321" t="s">
        <v>412</v>
      </c>
      <c r="I321" s="64">
        <v>9.9503702000000027E-2</v>
      </c>
      <c r="J321" s="5">
        <v>46143</v>
      </c>
      <c r="K321" s="5">
        <v>46295</v>
      </c>
      <c r="L321" t="s">
        <v>409</v>
      </c>
      <c r="N321" s="63">
        <v>0.79166666666666663</v>
      </c>
      <c r="O321" s="63">
        <v>0.875</v>
      </c>
      <c r="P321" s="63" t="str">
        <f t="shared" si="13"/>
        <v>19:00 - 21:00</v>
      </c>
      <c r="Q321" s="36" t="s">
        <v>415</v>
      </c>
      <c r="R321">
        <v>218</v>
      </c>
      <c r="S321" s="36" t="s">
        <v>415</v>
      </c>
      <c r="T321" s="36" t="s">
        <v>415</v>
      </c>
      <c r="U321" t="s">
        <v>415</v>
      </c>
      <c r="V321">
        <v>70</v>
      </c>
      <c r="W321" s="5" t="str">
        <f t="shared" si="14"/>
        <v>LTSU_LV_DemandUNITED DAIRIES</v>
      </c>
    </row>
    <row r="322" spans="1:23" hidden="1">
      <c r="A322" t="s">
        <v>416</v>
      </c>
      <c r="B322" t="s">
        <v>351</v>
      </c>
      <c r="C322" t="s">
        <v>48</v>
      </c>
      <c r="D322" t="s">
        <v>413</v>
      </c>
      <c r="E322" s="3">
        <v>0.4</v>
      </c>
      <c r="F322" t="s">
        <v>411</v>
      </c>
      <c r="G322" t="str">
        <f t="shared" si="12"/>
        <v>LTSU_LV_DemandUPPER CLAPTON RD 37-39Summer 2026</v>
      </c>
      <c r="H322" t="s">
        <v>412</v>
      </c>
      <c r="I322" s="64">
        <v>5.4371052000000038E-2</v>
      </c>
      <c r="J322" s="5">
        <v>46143</v>
      </c>
      <c r="K322" s="5">
        <v>46295</v>
      </c>
      <c r="L322" t="s">
        <v>409</v>
      </c>
      <c r="N322" s="63">
        <v>0.79166666666666663</v>
      </c>
      <c r="O322" s="63">
        <v>0.875</v>
      </c>
      <c r="P322" s="63" t="str">
        <f t="shared" si="13"/>
        <v>19:00 - 21:00</v>
      </c>
      <c r="Q322" s="36" t="s">
        <v>415</v>
      </c>
      <c r="R322">
        <v>218</v>
      </c>
      <c r="S322" s="36" t="s">
        <v>415</v>
      </c>
      <c r="T322" s="36" t="s">
        <v>415</v>
      </c>
      <c r="U322" t="s">
        <v>415</v>
      </c>
      <c r="V322">
        <v>70</v>
      </c>
      <c r="W322" s="5" t="str">
        <f t="shared" si="14"/>
        <v>LTSU_LV_DemandUPPER CLAPTON RD 37-39</v>
      </c>
    </row>
    <row r="323" spans="1:23" hidden="1">
      <c r="A323" t="s">
        <v>416</v>
      </c>
      <c r="B323" t="s">
        <v>352</v>
      </c>
      <c r="C323" t="s">
        <v>48</v>
      </c>
      <c r="D323" t="s">
        <v>413</v>
      </c>
      <c r="E323" s="3">
        <v>0.4</v>
      </c>
      <c r="F323" t="s">
        <v>411</v>
      </c>
      <c r="G323" t="str">
        <f t="shared" ref="G323:G386" si="15">_xlfn.CONCAT(C323,B323,F323)</f>
        <v>LTSU_LV_DemandUPPER HOLLOWAY STATIONSummer 2026</v>
      </c>
      <c r="H323" t="s">
        <v>412</v>
      </c>
      <c r="I323" s="64">
        <v>2.3057931500000017E-2</v>
      </c>
      <c r="J323" s="5">
        <v>46143</v>
      </c>
      <c r="K323" s="5">
        <v>46295</v>
      </c>
      <c r="L323" t="s">
        <v>409</v>
      </c>
      <c r="N323" s="63">
        <v>0.79166666666666663</v>
      </c>
      <c r="O323" s="63">
        <v>0.875</v>
      </c>
      <c r="P323" s="63" t="str">
        <f t="shared" ref="P323:P386" si="16">TEXT(N323,"HH:MM") &amp; " - " &amp; TEXT(O323,"HH:MM")</f>
        <v>19:00 - 21:00</v>
      </c>
      <c r="Q323" s="36" t="s">
        <v>415</v>
      </c>
      <c r="R323">
        <v>218</v>
      </c>
      <c r="S323" s="36" t="s">
        <v>415</v>
      </c>
      <c r="T323" s="36" t="s">
        <v>415</v>
      </c>
      <c r="U323" t="s">
        <v>415</v>
      </c>
      <c r="V323">
        <v>70</v>
      </c>
      <c r="W323" s="5" t="str">
        <f t="shared" ref="W323:W386" si="17">_xlfn.CONCAT(C323,B323)</f>
        <v>LTSU_LV_DemandUPPER HOLLOWAY STATION</v>
      </c>
    </row>
    <row r="324" spans="1:23" hidden="1">
      <c r="A324" t="s">
        <v>416</v>
      </c>
      <c r="B324" t="s">
        <v>354</v>
      </c>
      <c r="C324" t="s">
        <v>48</v>
      </c>
      <c r="D324" t="s">
        <v>413</v>
      </c>
      <c r="E324" s="3">
        <v>0.4</v>
      </c>
      <c r="F324" t="s">
        <v>411</v>
      </c>
      <c r="G324" t="str">
        <f t="shared" si="15"/>
        <v>LTSU_LV_DemandUPTON LANE WATNEYSSummer 2026</v>
      </c>
      <c r="H324" t="s">
        <v>412</v>
      </c>
      <c r="I324" s="64">
        <v>6.3408209500000035E-2</v>
      </c>
      <c r="J324" s="5">
        <v>46143</v>
      </c>
      <c r="K324" s="5">
        <v>46295</v>
      </c>
      <c r="L324" t="s">
        <v>409</v>
      </c>
      <c r="N324" s="63">
        <v>0.79166666666666663</v>
      </c>
      <c r="O324" s="63">
        <v>0.875</v>
      </c>
      <c r="P324" s="63" t="str">
        <f t="shared" si="16"/>
        <v>19:00 - 21:00</v>
      </c>
      <c r="Q324" s="36" t="s">
        <v>415</v>
      </c>
      <c r="R324">
        <v>218</v>
      </c>
      <c r="S324" s="36" t="s">
        <v>415</v>
      </c>
      <c r="T324" s="36" t="s">
        <v>415</v>
      </c>
      <c r="U324" t="s">
        <v>415</v>
      </c>
      <c r="V324">
        <v>70</v>
      </c>
      <c r="W324" s="5" t="str">
        <f t="shared" si="17"/>
        <v>LTSU_LV_DemandUPTON LANE WATNEYS</v>
      </c>
    </row>
    <row r="325" spans="1:23" hidden="1">
      <c r="A325" t="s">
        <v>416</v>
      </c>
      <c r="B325" t="s">
        <v>355</v>
      </c>
      <c r="C325" t="s">
        <v>48</v>
      </c>
      <c r="D325" t="s">
        <v>413</v>
      </c>
      <c r="E325" s="3">
        <v>0.4</v>
      </c>
      <c r="F325" t="s">
        <v>411</v>
      </c>
      <c r="G325" t="str">
        <f t="shared" si="15"/>
        <v>LTSU_LV_DemandVALMAR RD SCHOOLSummer 2026</v>
      </c>
      <c r="H325" t="s">
        <v>412</v>
      </c>
      <c r="I325" s="64">
        <v>6.4068890499999975E-2</v>
      </c>
      <c r="J325" s="5">
        <v>46143</v>
      </c>
      <c r="K325" s="5">
        <v>46295</v>
      </c>
      <c r="L325" t="s">
        <v>409</v>
      </c>
      <c r="N325" s="63">
        <v>0.79166666666666663</v>
      </c>
      <c r="O325" s="63">
        <v>0.875</v>
      </c>
      <c r="P325" s="63" t="str">
        <f t="shared" si="16"/>
        <v>19:00 - 21:00</v>
      </c>
      <c r="Q325" s="36" t="s">
        <v>415</v>
      </c>
      <c r="R325">
        <v>218</v>
      </c>
      <c r="S325" s="36" t="s">
        <v>415</v>
      </c>
      <c r="T325" s="36" t="s">
        <v>415</v>
      </c>
      <c r="U325" t="s">
        <v>415</v>
      </c>
      <c r="V325">
        <v>70</v>
      </c>
      <c r="W325" s="5" t="str">
        <f t="shared" si="17"/>
        <v>LTSU_LV_DemandVALMAR RD SCHOOL</v>
      </c>
    </row>
    <row r="326" spans="1:23" hidden="1">
      <c r="A326" t="s">
        <v>416</v>
      </c>
      <c r="B326" t="s">
        <v>356</v>
      </c>
      <c r="C326" t="s">
        <v>48</v>
      </c>
      <c r="D326" t="s">
        <v>406</v>
      </c>
      <c r="E326" s="3">
        <v>0.4</v>
      </c>
      <c r="F326" t="s">
        <v>411</v>
      </c>
      <c r="G326" t="str">
        <f t="shared" si="15"/>
        <v>LTSU_LV_DemandVILLAGESummer 2026</v>
      </c>
      <c r="H326" t="s">
        <v>412</v>
      </c>
      <c r="I326" s="64">
        <v>0.01</v>
      </c>
      <c r="J326" s="5">
        <v>46143</v>
      </c>
      <c r="K326" s="5">
        <v>46295</v>
      </c>
      <c r="L326" t="s">
        <v>409</v>
      </c>
      <c r="N326" s="63">
        <v>0.79166666666666663</v>
      </c>
      <c r="O326" s="63">
        <v>0.875</v>
      </c>
      <c r="P326" s="63" t="str">
        <f t="shared" si="16"/>
        <v>19:00 - 21:00</v>
      </c>
      <c r="Q326" s="36" t="s">
        <v>415</v>
      </c>
      <c r="R326">
        <v>218</v>
      </c>
      <c r="S326" s="36" t="s">
        <v>415</v>
      </c>
      <c r="T326" s="36" t="s">
        <v>415</v>
      </c>
      <c r="U326" t="s">
        <v>415</v>
      </c>
      <c r="V326">
        <v>70</v>
      </c>
      <c r="W326" s="5" t="str">
        <f t="shared" si="17"/>
        <v>LTSU_LV_DemandVILLAGE</v>
      </c>
    </row>
    <row r="327" spans="1:23" hidden="1">
      <c r="A327" t="s">
        <v>416</v>
      </c>
      <c r="B327" t="s">
        <v>357</v>
      </c>
      <c r="C327" t="s">
        <v>48</v>
      </c>
      <c r="D327" t="s">
        <v>414</v>
      </c>
      <c r="E327" s="3">
        <v>0.4</v>
      </c>
      <c r="F327" t="s">
        <v>411</v>
      </c>
      <c r="G327" t="str">
        <f t="shared" si="15"/>
        <v>LTSU_LV_DemandVILLIERS AVENUESummer 2026</v>
      </c>
      <c r="H327" t="s">
        <v>412</v>
      </c>
      <c r="I327" s="64">
        <v>0.01</v>
      </c>
      <c r="J327" s="5">
        <v>46143</v>
      </c>
      <c r="K327" s="5">
        <v>46295</v>
      </c>
      <c r="L327" t="s">
        <v>409</v>
      </c>
      <c r="N327" s="63">
        <v>0.79166666666666663</v>
      </c>
      <c r="O327" s="63">
        <v>0.875</v>
      </c>
      <c r="P327" s="63" t="str">
        <f t="shared" si="16"/>
        <v>19:00 - 21:00</v>
      </c>
      <c r="Q327" s="36" t="s">
        <v>415</v>
      </c>
      <c r="R327">
        <v>218</v>
      </c>
      <c r="S327" s="36" t="s">
        <v>415</v>
      </c>
      <c r="T327" s="36" t="s">
        <v>415</v>
      </c>
      <c r="U327" t="s">
        <v>415</v>
      </c>
      <c r="V327">
        <v>70</v>
      </c>
      <c r="W327" s="5" t="str">
        <f t="shared" si="17"/>
        <v>LTSU_LV_DemandVILLIERS AVENUE</v>
      </c>
    </row>
    <row r="328" spans="1:23" hidden="1">
      <c r="A328" t="s">
        <v>416</v>
      </c>
      <c r="B328" t="s">
        <v>358</v>
      </c>
      <c r="C328" t="s">
        <v>48</v>
      </c>
      <c r="D328" t="s">
        <v>406</v>
      </c>
      <c r="E328" s="3">
        <v>0.4</v>
      </c>
      <c r="F328" t="s">
        <v>411</v>
      </c>
      <c r="G328" t="str">
        <f t="shared" si="15"/>
        <v>LTSU_LV_DemandWALCOTT EASTSummer 2026</v>
      </c>
      <c r="H328" t="s">
        <v>412</v>
      </c>
      <c r="I328" s="64">
        <v>6.2064498195000012E-2</v>
      </c>
      <c r="J328" s="5">
        <v>46143</v>
      </c>
      <c r="K328" s="5">
        <v>46295</v>
      </c>
      <c r="L328" t="s">
        <v>409</v>
      </c>
      <c r="N328" s="63">
        <v>0.79166666666666663</v>
      </c>
      <c r="O328" s="63">
        <v>0.875</v>
      </c>
      <c r="P328" s="63" t="str">
        <f t="shared" si="16"/>
        <v>19:00 - 21:00</v>
      </c>
      <c r="Q328" s="36" t="s">
        <v>415</v>
      </c>
      <c r="R328">
        <v>218</v>
      </c>
      <c r="S328" s="36" t="s">
        <v>415</v>
      </c>
      <c r="T328" s="36" t="s">
        <v>415</v>
      </c>
      <c r="U328" t="s">
        <v>415</v>
      </c>
      <c r="V328">
        <v>70</v>
      </c>
      <c r="W328" s="5" t="str">
        <f t="shared" si="17"/>
        <v>LTSU_LV_DemandWALCOTT EAST</v>
      </c>
    </row>
    <row r="329" spans="1:23" hidden="1">
      <c r="A329" t="s">
        <v>416</v>
      </c>
      <c r="B329" t="s">
        <v>359</v>
      </c>
      <c r="C329" t="s">
        <v>48</v>
      </c>
      <c r="D329" t="s">
        <v>414</v>
      </c>
      <c r="E329" s="3">
        <v>0.4</v>
      </c>
      <c r="F329" t="s">
        <v>411</v>
      </c>
      <c r="G329" t="str">
        <f t="shared" si="15"/>
        <v>LTSU_LV_DemandWALTON ROAD (CHURCH FARM SCHOOL)Summer 2026</v>
      </c>
      <c r="H329" t="s">
        <v>412</v>
      </c>
      <c r="I329" s="64">
        <v>0.01</v>
      </c>
      <c r="J329" s="5">
        <v>46143</v>
      </c>
      <c r="K329" s="5">
        <v>46295</v>
      </c>
      <c r="L329" t="s">
        <v>409</v>
      </c>
      <c r="N329" s="63">
        <v>0.79166666666666663</v>
      </c>
      <c r="O329" s="63">
        <v>0.875</v>
      </c>
      <c r="P329" s="63" t="str">
        <f t="shared" si="16"/>
        <v>19:00 - 21:00</v>
      </c>
      <c r="Q329" s="36" t="s">
        <v>415</v>
      </c>
      <c r="R329">
        <v>218</v>
      </c>
      <c r="S329" s="36" t="s">
        <v>415</v>
      </c>
      <c r="T329" s="36" t="s">
        <v>415</v>
      </c>
      <c r="U329" t="s">
        <v>415</v>
      </c>
      <c r="V329">
        <v>70</v>
      </c>
      <c r="W329" s="5" t="str">
        <f t="shared" si="17"/>
        <v>LTSU_LV_DemandWALTON ROAD (CHURCH FARM SCHOOL)</v>
      </c>
    </row>
    <row r="330" spans="1:23" hidden="1">
      <c r="A330" t="s">
        <v>416</v>
      </c>
      <c r="B330" t="s">
        <v>360</v>
      </c>
      <c r="C330" t="s">
        <v>48</v>
      </c>
      <c r="D330" t="s">
        <v>414</v>
      </c>
      <c r="E330" s="3">
        <v>0.4</v>
      </c>
      <c r="F330" t="s">
        <v>411</v>
      </c>
      <c r="G330" t="str">
        <f t="shared" si="15"/>
        <v>LTSU_LV_DemandWARHAM ROADSummer 2026</v>
      </c>
      <c r="H330" t="s">
        <v>412</v>
      </c>
      <c r="I330" s="64">
        <v>2.7065549999999994E-2</v>
      </c>
      <c r="J330" s="5">
        <v>46143</v>
      </c>
      <c r="K330" s="5">
        <v>46295</v>
      </c>
      <c r="L330" t="s">
        <v>409</v>
      </c>
      <c r="N330" s="63">
        <v>0.79166666666666663</v>
      </c>
      <c r="O330" s="63">
        <v>0.875</v>
      </c>
      <c r="P330" s="63" t="str">
        <f t="shared" si="16"/>
        <v>19:00 - 21:00</v>
      </c>
      <c r="Q330" s="36" t="s">
        <v>415</v>
      </c>
      <c r="R330">
        <v>218</v>
      </c>
      <c r="S330" s="36" t="s">
        <v>415</v>
      </c>
      <c r="T330" s="36" t="s">
        <v>415</v>
      </c>
      <c r="U330" t="s">
        <v>415</v>
      </c>
      <c r="V330">
        <v>70</v>
      </c>
      <c r="W330" s="5" t="str">
        <f t="shared" si="17"/>
        <v>LTSU_LV_DemandWARHAM ROAD</v>
      </c>
    </row>
    <row r="331" spans="1:23" hidden="1">
      <c r="A331" t="s">
        <v>416</v>
      </c>
      <c r="B331" t="s">
        <v>361</v>
      </c>
      <c r="C331" t="s">
        <v>48</v>
      </c>
      <c r="D331" t="s">
        <v>413</v>
      </c>
      <c r="E331" s="3">
        <v>0.4</v>
      </c>
      <c r="F331" t="s">
        <v>411</v>
      </c>
      <c r="G331" t="str">
        <f t="shared" si="15"/>
        <v>LTSU_LV_DemandWARNDON STSummer 2026</v>
      </c>
      <c r="H331" t="s">
        <v>412</v>
      </c>
      <c r="I331" s="64">
        <v>1.6660976000000046E-2</v>
      </c>
      <c r="J331" s="5">
        <v>46143</v>
      </c>
      <c r="K331" s="5">
        <v>46295</v>
      </c>
      <c r="L331" t="s">
        <v>409</v>
      </c>
      <c r="N331" s="63">
        <v>0.79166666666666663</v>
      </c>
      <c r="O331" s="63">
        <v>0.875</v>
      </c>
      <c r="P331" s="63" t="str">
        <f t="shared" si="16"/>
        <v>19:00 - 21:00</v>
      </c>
      <c r="Q331" s="36" t="s">
        <v>415</v>
      </c>
      <c r="R331">
        <v>218</v>
      </c>
      <c r="S331" s="36" t="s">
        <v>415</v>
      </c>
      <c r="T331" s="36" t="s">
        <v>415</v>
      </c>
      <c r="U331" t="s">
        <v>415</v>
      </c>
      <c r="V331">
        <v>70</v>
      </c>
      <c r="W331" s="5" t="str">
        <f t="shared" si="17"/>
        <v>LTSU_LV_DemandWARNDON ST</v>
      </c>
    </row>
    <row r="332" spans="1:23" hidden="1">
      <c r="A332" t="s">
        <v>416</v>
      </c>
      <c r="B332" t="s">
        <v>366</v>
      </c>
      <c r="C332" t="s">
        <v>48</v>
      </c>
      <c r="D332" t="s">
        <v>414</v>
      </c>
      <c r="E332" s="3">
        <v>0.4</v>
      </c>
      <c r="F332" t="s">
        <v>411</v>
      </c>
      <c r="G332" t="str">
        <f t="shared" si="15"/>
        <v>LTSU_LV_DemandWESTGATE ROADSummer 2026</v>
      </c>
      <c r="H332" t="s">
        <v>412</v>
      </c>
      <c r="I332" s="64">
        <v>1.1603233844999988E-2</v>
      </c>
      <c r="J332" s="5">
        <v>46143</v>
      </c>
      <c r="K332" s="5">
        <v>46295</v>
      </c>
      <c r="L332" t="s">
        <v>409</v>
      </c>
      <c r="N332" s="63">
        <v>0.79166666666666663</v>
      </c>
      <c r="O332" s="63">
        <v>0.875</v>
      </c>
      <c r="P332" s="63" t="str">
        <f t="shared" si="16"/>
        <v>19:00 - 21:00</v>
      </c>
      <c r="Q332" s="36" t="s">
        <v>415</v>
      </c>
      <c r="R332">
        <v>218</v>
      </c>
      <c r="S332" s="36" t="s">
        <v>415</v>
      </c>
      <c r="T332" s="36" t="s">
        <v>415</v>
      </c>
      <c r="U332" t="s">
        <v>415</v>
      </c>
      <c r="V332">
        <v>70</v>
      </c>
      <c r="W332" s="5" t="str">
        <f t="shared" si="17"/>
        <v>LTSU_LV_DemandWESTGATE ROAD</v>
      </c>
    </row>
    <row r="333" spans="1:23" hidden="1">
      <c r="A333" t="s">
        <v>416</v>
      </c>
      <c r="B333" t="s">
        <v>367</v>
      </c>
      <c r="C333" t="s">
        <v>48</v>
      </c>
      <c r="D333" t="s">
        <v>413</v>
      </c>
      <c r="E333" s="3">
        <v>0.4</v>
      </c>
      <c r="F333" t="s">
        <v>411</v>
      </c>
      <c r="G333" t="str">
        <f t="shared" si="15"/>
        <v>LTSU_LV_DemandWHITECROSS ST GOLDEN LN SCHSummer 2026</v>
      </c>
      <c r="H333" t="s">
        <v>412</v>
      </c>
      <c r="I333" s="64">
        <v>5.8633140500000007E-2</v>
      </c>
      <c r="J333" s="5">
        <v>46143</v>
      </c>
      <c r="K333" s="5">
        <v>46295</v>
      </c>
      <c r="L333" t="s">
        <v>409</v>
      </c>
      <c r="N333" s="63">
        <v>0.79166666666666663</v>
      </c>
      <c r="O333" s="63">
        <v>0.875</v>
      </c>
      <c r="P333" s="63" t="str">
        <f t="shared" si="16"/>
        <v>19:00 - 21:00</v>
      </c>
      <c r="Q333" s="36" t="s">
        <v>415</v>
      </c>
      <c r="R333">
        <v>218</v>
      </c>
      <c r="S333" s="36" t="s">
        <v>415</v>
      </c>
      <c r="T333" s="36" t="s">
        <v>415</v>
      </c>
      <c r="U333" t="s">
        <v>415</v>
      </c>
      <c r="V333">
        <v>70</v>
      </c>
      <c r="W333" s="5" t="str">
        <f t="shared" si="17"/>
        <v>LTSU_LV_DemandWHITECROSS ST GOLDEN LN SCH</v>
      </c>
    </row>
    <row r="334" spans="1:23" hidden="1">
      <c r="A334" t="s">
        <v>416</v>
      </c>
      <c r="B334" t="s">
        <v>368</v>
      </c>
      <c r="C334" t="s">
        <v>48</v>
      </c>
      <c r="D334" t="s">
        <v>414</v>
      </c>
      <c r="E334" s="3">
        <v>0.4</v>
      </c>
      <c r="F334" t="s">
        <v>411</v>
      </c>
      <c r="G334" t="str">
        <f t="shared" si="15"/>
        <v>LTSU_LV_DemandWHITEHALL ROADSummer 2026</v>
      </c>
      <c r="H334" t="s">
        <v>412</v>
      </c>
      <c r="I334" s="64">
        <v>3.229489960000001E-2</v>
      </c>
      <c r="J334" s="5">
        <v>46143</v>
      </c>
      <c r="K334" s="5">
        <v>46295</v>
      </c>
      <c r="L334" t="s">
        <v>409</v>
      </c>
      <c r="N334" s="63">
        <v>0.79166666666666663</v>
      </c>
      <c r="O334" s="63">
        <v>0.875</v>
      </c>
      <c r="P334" s="63" t="str">
        <f t="shared" si="16"/>
        <v>19:00 - 21:00</v>
      </c>
      <c r="Q334" s="36" t="s">
        <v>415</v>
      </c>
      <c r="R334">
        <v>218</v>
      </c>
      <c r="S334" s="36" t="s">
        <v>415</v>
      </c>
      <c r="T334" s="36" t="s">
        <v>415</v>
      </c>
      <c r="U334" t="s">
        <v>415</v>
      </c>
      <c r="V334">
        <v>70</v>
      </c>
      <c r="W334" s="5" t="str">
        <f t="shared" si="17"/>
        <v>LTSU_LV_DemandWHITEHALL ROAD</v>
      </c>
    </row>
    <row r="335" spans="1:23" hidden="1">
      <c r="A335" t="s">
        <v>416</v>
      </c>
      <c r="B335" t="s">
        <v>369</v>
      </c>
      <c r="C335" t="s">
        <v>48</v>
      </c>
      <c r="D335" t="s">
        <v>414</v>
      </c>
      <c r="E335" s="3">
        <v>0.4</v>
      </c>
      <c r="F335" t="s">
        <v>411</v>
      </c>
      <c r="G335" t="str">
        <f t="shared" si="15"/>
        <v>LTSU_LV_DemandWHITEHAWK SCHOOLSummer 2026</v>
      </c>
      <c r="H335" t="s">
        <v>412</v>
      </c>
      <c r="I335" s="64">
        <v>2.8034581750000009E-2</v>
      </c>
      <c r="J335" s="5">
        <v>46143</v>
      </c>
      <c r="K335" s="5">
        <v>46295</v>
      </c>
      <c r="L335" t="s">
        <v>409</v>
      </c>
      <c r="N335" s="63">
        <v>0.79166666666666663</v>
      </c>
      <c r="O335" s="63">
        <v>0.875</v>
      </c>
      <c r="P335" s="63" t="str">
        <f t="shared" si="16"/>
        <v>19:00 - 21:00</v>
      </c>
      <c r="Q335" s="36" t="s">
        <v>415</v>
      </c>
      <c r="R335">
        <v>218</v>
      </c>
      <c r="S335" s="36" t="s">
        <v>415</v>
      </c>
      <c r="T335" s="36" t="s">
        <v>415</v>
      </c>
      <c r="U335" t="s">
        <v>415</v>
      </c>
      <c r="V335">
        <v>70</v>
      </c>
      <c r="W335" s="5" t="str">
        <f t="shared" si="17"/>
        <v>LTSU_LV_DemandWHITEHAWK SCHOOL</v>
      </c>
    </row>
    <row r="336" spans="1:23" hidden="1">
      <c r="A336" t="s">
        <v>416</v>
      </c>
      <c r="B336" t="s">
        <v>370</v>
      </c>
      <c r="C336" t="s">
        <v>48</v>
      </c>
      <c r="D336" t="s">
        <v>413</v>
      </c>
      <c r="E336" s="3">
        <v>0.4</v>
      </c>
      <c r="F336" t="s">
        <v>411</v>
      </c>
      <c r="G336" t="str">
        <f t="shared" si="15"/>
        <v>LTSU_LV_DemandWHITEHORSE LANE BARENTS HSESummer 2026</v>
      </c>
      <c r="H336" t="s">
        <v>412</v>
      </c>
      <c r="I336" s="64">
        <v>2.0913603500000044E-2</v>
      </c>
      <c r="J336" s="5">
        <v>46143</v>
      </c>
      <c r="K336" s="5">
        <v>46295</v>
      </c>
      <c r="L336" t="s">
        <v>409</v>
      </c>
      <c r="N336" s="63">
        <v>0.79166666666666663</v>
      </c>
      <c r="O336" s="63">
        <v>0.875</v>
      </c>
      <c r="P336" s="63" t="str">
        <f t="shared" si="16"/>
        <v>19:00 - 21:00</v>
      </c>
      <c r="Q336" s="36" t="s">
        <v>415</v>
      </c>
      <c r="R336">
        <v>218</v>
      </c>
      <c r="S336" s="36" t="s">
        <v>415</v>
      </c>
      <c r="T336" s="36" t="s">
        <v>415</v>
      </c>
      <c r="U336" t="s">
        <v>415</v>
      </c>
      <c r="V336">
        <v>70</v>
      </c>
      <c r="W336" s="5" t="str">
        <f t="shared" si="17"/>
        <v>LTSU_LV_DemandWHITEHORSE LANE BARENTS HSE</v>
      </c>
    </row>
    <row r="337" spans="1:23" hidden="1">
      <c r="A337" t="s">
        <v>416</v>
      </c>
      <c r="B337" t="s">
        <v>371</v>
      </c>
      <c r="C337" t="s">
        <v>48</v>
      </c>
      <c r="D337" t="s">
        <v>413</v>
      </c>
      <c r="E337" s="3">
        <v>0.4</v>
      </c>
      <c r="F337" t="s">
        <v>411</v>
      </c>
      <c r="G337" t="str">
        <f t="shared" si="15"/>
        <v>LTSU_LV_DemandWHITINGS OAKS LANESummer 2026</v>
      </c>
      <c r="H337" t="s">
        <v>412</v>
      </c>
      <c r="I337" s="64">
        <v>1.2024284500000038E-2</v>
      </c>
      <c r="J337" s="5">
        <v>46143</v>
      </c>
      <c r="K337" s="5">
        <v>46295</v>
      </c>
      <c r="L337" t="s">
        <v>409</v>
      </c>
      <c r="N337" s="63">
        <v>0.79166666666666663</v>
      </c>
      <c r="O337" s="63">
        <v>0.875</v>
      </c>
      <c r="P337" s="63" t="str">
        <f t="shared" si="16"/>
        <v>19:00 - 21:00</v>
      </c>
      <c r="Q337" s="36" t="s">
        <v>415</v>
      </c>
      <c r="R337">
        <v>218</v>
      </c>
      <c r="S337" s="36" t="s">
        <v>415</v>
      </c>
      <c r="T337" s="36" t="s">
        <v>415</v>
      </c>
      <c r="U337" t="s">
        <v>415</v>
      </c>
      <c r="V337">
        <v>70</v>
      </c>
      <c r="W337" s="5" t="str">
        <f t="shared" si="17"/>
        <v>LTSU_LV_DemandWHITINGS OAKS LANE</v>
      </c>
    </row>
    <row r="338" spans="1:23" hidden="1">
      <c r="A338" t="s">
        <v>416</v>
      </c>
      <c r="B338" t="s">
        <v>372</v>
      </c>
      <c r="C338" t="s">
        <v>48</v>
      </c>
      <c r="D338" t="s">
        <v>414</v>
      </c>
      <c r="E338" s="3">
        <v>0.4</v>
      </c>
      <c r="F338" t="s">
        <v>411</v>
      </c>
      <c r="G338" t="str">
        <f t="shared" si="15"/>
        <v>LTSU_LV_DemandWICKHAM COURTSummer 2026</v>
      </c>
      <c r="H338" t="s">
        <v>412</v>
      </c>
      <c r="I338" s="64">
        <v>0.01</v>
      </c>
      <c r="J338" s="5">
        <v>46143</v>
      </c>
      <c r="K338" s="5">
        <v>46295</v>
      </c>
      <c r="L338" t="s">
        <v>409</v>
      </c>
      <c r="N338" s="63">
        <v>0.79166666666666663</v>
      </c>
      <c r="O338" s="63">
        <v>0.875</v>
      </c>
      <c r="P338" s="63" t="str">
        <f t="shared" si="16"/>
        <v>19:00 - 21:00</v>
      </c>
      <c r="Q338" s="36" t="s">
        <v>415</v>
      </c>
      <c r="R338">
        <v>218</v>
      </c>
      <c r="S338" s="36" t="s">
        <v>415</v>
      </c>
      <c r="T338" s="36" t="s">
        <v>415</v>
      </c>
      <c r="U338" t="s">
        <v>415</v>
      </c>
      <c r="V338">
        <v>70</v>
      </c>
      <c r="W338" s="5" t="str">
        <f t="shared" si="17"/>
        <v>LTSU_LV_DemandWICKHAM COURT</v>
      </c>
    </row>
    <row r="339" spans="1:23" hidden="1">
      <c r="A339" t="s">
        <v>416</v>
      </c>
      <c r="B339" t="s">
        <v>373</v>
      </c>
      <c r="C339" t="s">
        <v>48</v>
      </c>
      <c r="D339" t="s">
        <v>413</v>
      </c>
      <c r="E339" s="3">
        <v>0.4</v>
      </c>
      <c r="F339" t="s">
        <v>411</v>
      </c>
      <c r="G339" t="str">
        <f t="shared" si="15"/>
        <v>LTSU_LV_DemandWINDSOR RD 1Summer 2026</v>
      </c>
      <c r="H339" t="s">
        <v>412</v>
      </c>
      <c r="I339" s="64">
        <v>1.0149308499999954E-2</v>
      </c>
      <c r="J339" s="5">
        <v>46143</v>
      </c>
      <c r="K339" s="5">
        <v>46295</v>
      </c>
      <c r="L339" t="s">
        <v>409</v>
      </c>
      <c r="N339" s="63">
        <v>0.79166666666666663</v>
      </c>
      <c r="O339" s="63">
        <v>0.875</v>
      </c>
      <c r="P339" s="63" t="str">
        <f t="shared" si="16"/>
        <v>19:00 - 21:00</v>
      </c>
      <c r="Q339" s="36" t="s">
        <v>415</v>
      </c>
      <c r="R339">
        <v>218</v>
      </c>
      <c r="S339" s="36" t="s">
        <v>415</v>
      </c>
      <c r="T339" s="36" t="s">
        <v>415</v>
      </c>
      <c r="U339" t="s">
        <v>415</v>
      </c>
      <c r="V339">
        <v>70</v>
      </c>
      <c r="W339" s="5" t="str">
        <f t="shared" si="17"/>
        <v>LTSU_LV_DemandWINDSOR RD 1</v>
      </c>
    </row>
    <row r="340" spans="1:23" hidden="1">
      <c r="A340" t="s">
        <v>416</v>
      </c>
      <c r="B340" t="s">
        <v>374</v>
      </c>
      <c r="C340" t="s">
        <v>48</v>
      </c>
      <c r="D340" t="s">
        <v>406</v>
      </c>
      <c r="E340" s="3">
        <v>0.4</v>
      </c>
      <c r="F340" t="s">
        <v>411</v>
      </c>
      <c r="G340" t="str">
        <f t="shared" si="15"/>
        <v>LTSU_LV_DemandWINIFRED RDSummer 2026</v>
      </c>
      <c r="H340" t="s">
        <v>412</v>
      </c>
      <c r="I340" s="64">
        <v>0.01</v>
      </c>
      <c r="J340" s="5">
        <v>46143</v>
      </c>
      <c r="K340" s="5">
        <v>46295</v>
      </c>
      <c r="L340" t="s">
        <v>409</v>
      </c>
      <c r="N340" s="63">
        <v>0.79166666666666663</v>
      </c>
      <c r="O340" s="63">
        <v>0.875</v>
      </c>
      <c r="P340" s="63" t="str">
        <f t="shared" si="16"/>
        <v>19:00 - 21:00</v>
      </c>
      <c r="Q340" s="36" t="s">
        <v>415</v>
      </c>
      <c r="R340">
        <v>218</v>
      </c>
      <c r="S340" s="36" t="s">
        <v>415</v>
      </c>
      <c r="T340" s="36" t="s">
        <v>415</v>
      </c>
      <c r="U340" t="s">
        <v>415</v>
      </c>
      <c r="V340">
        <v>70</v>
      </c>
      <c r="W340" s="5" t="str">
        <f t="shared" si="17"/>
        <v>LTSU_LV_DemandWINIFRED RD</v>
      </c>
    </row>
    <row r="341" spans="1:23" hidden="1">
      <c r="A341" t="s">
        <v>416</v>
      </c>
      <c r="B341" t="s">
        <v>375</v>
      </c>
      <c r="C341" t="s">
        <v>48</v>
      </c>
      <c r="D341" t="s">
        <v>414</v>
      </c>
      <c r="E341" s="3">
        <v>0.4</v>
      </c>
      <c r="F341" t="s">
        <v>411</v>
      </c>
      <c r="G341" t="str">
        <f t="shared" si="15"/>
        <v>LTSU_LV_DemandWOLSEY DRIVESummer 2026</v>
      </c>
      <c r="H341" t="s">
        <v>412</v>
      </c>
      <c r="I341" s="64">
        <v>1.2558738500000001E-2</v>
      </c>
      <c r="J341" s="5">
        <v>46143</v>
      </c>
      <c r="K341" s="5">
        <v>46295</v>
      </c>
      <c r="L341" t="s">
        <v>409</v>
      </c>
      <c r="N341" s="63">
        <v>0.79166666666666663</v>
      </c>
      <c r="O341" s="63">
        <v>0.875</v>
      </c>
      <c r="P341" s="63" t="str">
        <f t="shared" si="16"/>
        <v>19:00 - 21:00</v>
      </c>
      <c r="Q341" s="36" t="s">
        <v>415</v>
      </c>
      <c r="R341">
        <v>218</v>
      </c>
      <c r="S341" s="36" t="s">
        <v>415</v>
      </c>
      <c r="T341" s="36" t="s">
        <v>415</v>
      </c>
      <c r="U341" t="s">
        <v>415</v>
      </c>
      <c r="V341">
        <v>70</v>
      </c>
      <c r="W341" s="5" t="str">
        <f t="shared" si="17"/>
        <v>LTSU_LV_DemandWOLSEY DRIVE</v>
      </c>
    </row>
    <row r="342" spans="1:23" hidden="1">
      <c r="A342" t="s">
        <v>416</v>
      </c>
      <c r="B342" t="s">
        <v>376</v>
      </c>
      <c r="C342" t="s">
        <v>48</v>
      </c>
      <c r="D342" t="s">
        <v>413</v>
      </c>
      <c r="E342" s="3">
        <v>0.4</v>
      </c>
      <c r="F342" t="s">
        <v>411</v>
      </c>
      <c r="G342" t="str">
        <f t="shared" si="15"/>
        <v>LTSU_LV_DemandWOODBURY RD GIRLS SCHSummer 2026</v>
      </c>
      <c r="H342" t="s">
        <v>412</v>
      </c>
      <c r="I342" s="64">
        <v>0.01</v>
      </c>
      <c r="J342" s="5">
        <v>46143</v>
      </c>
      <c r="K342" s="5">
        <v>46295</v>
      </c>
      <c r="L342" t="s">
        <v>409</v>
      </c>
      <c r="N342" s="63">
        <v>0.79166666666666663</v>
      </c>
      <c r="O342" s="63">
        <v>0.875</v>
      </c>
      <c r="P342" s="63" t="str">
        <f t="shared" si="16"/>
        <v>19:00 - 21:00</v>
      </c>
      <c r="Q342" s="36" t="s">
        <v>415</v>
      </c>
      <c r="R342">
        <v>218</v>
      </c>
      <c r="S342" s="36" t="s">
        <v>415</v>
      </c>
      <c r="T342" s="36" t="s">
        <v>415</v>
      </c>
      <c r="U342" t="s">
        <v>415</v>
      </c>
      <c r="V342">
        <v>70</v>
      </c>
      <c r="W342" s="5" t="str">
        <f t="shared" si="17"/>
        <v>LTSU_LV_DemandWOODBURY RD GIRLS SCH</v>
      </c>
    </row>
    <row r="343" spans="1:23" hidden="1">
      <c r="A343" t="s">
        <v>416</v>
      </c>
      <c r="B343" t="s">
        <v>378</v>
      </c>
      <c r="C343" t="s">
        <v>48</v>
      </c>
      <c r="D343" t="s">
        <v>406</v>
      </c>
      <c r="E343" s="3">
        <v>0.4</v>
      </c>
      <c r="F343" t="s">
        <v>411</v>
      </c>
      <c r="G343" t="str">
        <f t="shared" si="15"/>
        <v>LTSU_LV_DemandWOODSIDE RDSummer 2026</v>
      </c>
      <c r="H343" t="s">
        <v>412</v>
      </c>
      <c r="I343" s="64">
        <v>4.3330669499999967E-2</v>
      </c>
      <c r="J343" s="5">
        <v>46143</v>
      </c>
      <c r="K343" s="5">
        <v>46295</v>
      </c>
      <c r="L343" t="s">
        <v>409</v>
      </c>
      <c r="N343" s="63">
        <v>0.79166666666666663</v>
      </c>
      <c r="O343" s="63">
        <v>0.875</v>
      </c>
      <c r="P343" s="63" t="str">
        <f t="shared" si="16"/>
        <v>19:00 - 21:00</v>
      </c>
      <c r="Q343" s="36" t="s">
        <v>415</v>
      </c>
      <c r="R343">
        <v>218</v>
      </c>
      <c r="S343" s="36" t="s">
        <v>415</v>
      </c>
      <c r="T343" s="36" t="s">
        <v>415</v>
      </c>
      <c r="U343" t="s">
        <v>415</v>
      </c>
      <c r="V343">
        <v>70</v>
      </c>
      <c r="W343" s="5" t="str">
        <f t="shared" si="17"/>
        <v>LTSU_LV_DemandWOODSIDE RD</v>
      </c>
    </row>
    <row r="344" spans="1:23" hidden="1">
      <c r="A344" t="s">
        <v>416</v>
      </c>
      <c r="B344" t="s">
        <v>379</v>
      </c>
      <c r="C344" t="s">
        <v>48</v>
      </c>
      <c r="D344" t="s">
        <v>413</v>
      </c>
      <c r="E344" s="3">
        <v>0.4</v>
      </c>
      <c r="F344" t="s">
        <v>411</v>
      </c>
      <c r="G344" t="str">
        <f t="shared" si="15"/>
        <v>LTSU_LV_DemandWOODVILLE GDNS 2Summer 2026</v>
      </c>
      <c r="H344" t="s">
        <v>412</v>
      </c>
      <c r="I344" s="64">
        <v>2.5991593999999948E-2</v>
      </c>
      <c r="J344" s="5">
        <v>46143</v>
      </c>
      <c r="K344" s="5">
        <v>46295</v>
      </c>
      <c r="L344" t="s">
        <v>409</v>
      </c>
      <c r="N344" s="63">
        <v>0.79166666666666663</v>
      </c>
      <c r="O344" s="63">
        <v>0.875</v>
      </c>
      <c r="P344" s="63" t="str">
        <f t="shared" si="16"/>
        <v>19:00 - 21:00</v>
      </c>
      <c r="Q344" s="36" t="s">
        <v>415</v>
      </c>
      <c r="R344">
        <v>218</v>
      </c>
      <c r="S344" s="36" t="s">
        <v>415</v>
      </c>
      <c r="T344" s="36" t="s">
        <v>415</v>
      </c>
      <c r="U344" t="s">
        <v>415</v>
      </c>
      <c r="V344">
        <v>70</v>
      </c>
      <c r="W344" s="5" t="str">
        <f t="shared" si="17"/>
        <v>LTSU_LV_DemandWOODVILLE GDNS 2</v>
      </c>
    </row>
    <row r="345" spans="1:23" hidden="1">
      <c r="A345" t="s">
        <v>416</v>
      </c>
      <c r="B345" t="s">
        <v>381</v>
      </c>
      <c r="C345" t="s">
        <v>48</v>
      </c>
      <c r="D345" t="s">
        <v>414</v>
      </c>
      <c r="E345" s="3">
        <v>0.4</v>
      </c>
      <c r="F345" t="s">
        <v>411</v>
      </c>
      <c r="G345" t="str">
        <f t="shared" si="15"/>
        <v>LTSU_LV_DemandWRYTHE LANE IND SITESummer 2026</v>
      </c>
      <c r="H345" t="s">
        <v>412</v>
      </c>
      <c r="I345" s="64">
        <v>1.7341992299999998E-2</v>
      </c>
      <c r="J345" s="5">
        <v>46143</v>
      </c>
      <c r="K345" s="5">
        <v>46295</v>
      </c>
      <c r="L345" t="s">
        <v>409</v>
      </c>
      <c r="N345" s="63">
        <v>0.79166666666666663</v>
      </c>
      <c r="O345" s="63">
        <v>0.875</v>
      </c>
      <c r="P345" s="63" t="str">
        <f t="shared" si="16"/>
        <v>19:00 - 21:00</v>
      </c>
      <c r="Q345" s="36" t="s">
        <v>415</v>
      </c>
      <c r="R345">
        <v>218</v>
      </c>
      <c r="S345" s="36" t="s">
        <v>415</v>
      </c>
      <c r="T345" s="36" t="s">
        <v>415</v>
      </c>
      <c r="U345" t="s">
        <v>415</v>
      </c>
      <c r="V345">
        <v>70</v>
      </c>
      <c r="W345" s="5" t="str">
        <f t="shared" si="17"/>
        <v>LTSU_LV_DemandWRYTHE LANE IND SITE</v>
      </c>
    </row>
    <row r="346" spans="1:23" hidden="1">
      <c r="A346" t="s">
        <v>416</v>
      </c>
      <c r="B346" t="s">
        <v>382</v>
      </c>
      <c r="C346" t="s">
        <v>48</v>
      </c>
      <c r="D346" t="s">
        <v>406</v>
      </c>
      <c r="E346" s="3">
        <v>0.4</v>
      </c>
      <c r="F346" t="s">
        <v>411</v>
      </c>
      <c r="G346" t="str">
        <f t="shared" si="15"/>
        <v>LTSU_LV_DemandYARMOUTH RDSummer 2026</v>
      </c>
      <c r="H346" t="s">
        <v>412</v>
      </c>
      <c r="I346" s="64">
        <v>2.1689878500000013E-2</v>
      </c>
      <c r="J346" s="5">
        <v>46143</v>
      </c>
      <c r="K346" s="5">
        <v>46295</v>
      </c>
      <c r="L346" t="s">
        <v>409</v>
      </c>
      <c r="N346" s="63">
        <v>0.79166666666666663</v>
      </c>
      <c r="O346" s="63">
        <v>0.875</v>
      </c>
      <c r="P346" s="63" t="str">
        <f t="shared" si="16"/>
        <v>19:00 - 21:00</v>
      </c>
      <c r="Q346" s="36" t="s">
        <v>415</v>
      </c>
      <c r="R346">
        <v>218</v>
      </c>
      <c r="S346" s="36" t="s">
        <v>415</v>
      </c>
      <c r="T346" s="36" t="s">
        <v>415</v>
      </c>
      <c r="U346" t="s">
        <v>415</v>
      </c>
      <c r="V346">
        <v>70</v>
      </c>
      <c r="W346" s="5" t="str">
        <f t="shared" si="17"/>
        <v>LTSU_LV_DemandYARMOUTH RD</v>
      </c>
    </row>
    <row r="347" spans="1:23" hidden="1">
      <c r="A347" t="s">
        <v>416</v>
      </c>
      <c r="B347" t="s">
        <v>50</v>
      </c>
      <c r="C347" t="s">
        <v>48</v>
      </c>
      <c r="D347" t="s">
        <v>414</v>
      </c>
      <c r="E347" s="3">
        <v>0.4</v>
      </c>
      <c r="F347" t="s">
        <v>27</v>
      </c>
      <c r="G347" t="str">
        <f t="shared" si="15"/>
        <v>LTSU_LV_Demand20-22 THE GREENSummer 2027</v>
      </c>
      <c r="H347" t="s">
        <v>412</v>
      </c>
      <c r="I347" s="64">
        <v>2.2635476009999975E-2</v>
      </c>
      <c r="J347" s="5">
        <v>46508</v>
      </c>
      <c r="K347" s="5">
        <v>46660</v>
      </c>
      <c r="L347" t="s">
        <v>409</v>
      </c>
      <c r="N347" s="63">
        <v>0.79166666666666663</v>
      </c>
      <c r="O347" s="63">
        <v>0.875</v>
      </c>
      <c r="P347" s="63" t="str">
        <f t="shared" si="16"/>
        <v>19:00 - 21:00</v>
      </c>
      <c r="Q347" t="s">
        <v>415</v>
      </c>
      <c r="R347">
        <v>218</v>
      </c>
      <c r="S347" t="s">
        <v>415</v>
      </c>
      <c r="T347" t="s">
        <v>415</v>
      </c>
      <c r="U347" t="s">
        <v>415</v>
      </c>
      <c r="V347">
        <v>70</v>
      </c>
      <c r="W347" s="5" t="str">
        <f t="shared" si="17"/>
        <v>LTSU_LV_Demand20-22 THE GREEN</v>
      </c>
    </row>
    <row r="348" spans="1:23" hidden="1">
      <c r="A348" t="s">
        <v>416</v>
      </c>
      <c r="B348" t="s">
        <v>52</v>
      </c>
      <c r="C348" t="s">
        <v>48</v>
      </c>
      <c r="D348" t="s">
        <v>406</v>
      </c>
      <c r="E348" s="3">
        <v>0.4</v>
      </c>
      <c r="F348" t="s">
        <v>27</v>
      </c>
      <c r="G348" t="str">
        <f t="shared" si="15"/>
        <v>LTSU_LV_Demand35 LINDEN RDSummer 2027</v>
      </c>
      <c r="H348" t="s">
        <v>412</v>
      </c>
      <c r="I348" s="64">
        <v>0.01</v>
      </c>
      <c r="J348" s="5">
        <v>46508</v>
      </c>
      <c r="K348" s="5">
        <v>46660</v>
      </c>
      <c r="L348" t="s">
        <v>409</v>
      </c>
      <c r="N348" s="63">
        <v>0.79166666666666663</v>
      </c>
      <c r="O348" s="63">
        <v>0.875</v>
      </c>
      <c r="P348" s="63" t="str">
        <f t="shared" si="16"/>
        <v>19:00 - 21:00</v>
      </c>
      <c r="Q348" t="s">
        <v>415</v>
      </c>
      <c r="R348">
        <v>218</v>
      </c>
      <c r="S348" t="s">
        <v>415</v>
      </c>
      <c r="T348" t="s">
        <v>415</v>
      </c>
      <c r="U348" t="s">
        <v>415</v>
      </c>
      <c r="V348">
        <v>70</v>
      </c>
      <c r="W348" s="5" t="str">
        <f t="shared" si="17"/>
        <v>LTSU_LV_Demand35 LINDEN RD</v>
      </c>
    </row>
    <row r="349" spans="1:23" hidden="1">
      <c r="A349" t="s">
        <v>416</v>
      </c>
      <c r="B349" t="s">
        <v>54</v>
      </c>
      <c r="C349" t="s">
        <v>48</v>
      </c>
      <c r="D349" t="s">
        <v>413</v>
      </c>
      <c r="E349" s="3">
        <v>0.4</v>
      </c>
      <c r="F349" t="s">
        <v>27</v>
      </c>
      <c r="G349" t="str">
        <f t="shared" si="15"/>
        <v>LTSU_LV_DemandABBEY RDSummer 2027</v>
      </c>
      <c r="H349" t="s">
        <v>412</v>
      </c>
      <c r="I349" s="64">
        <v>0.01</v>
      </c>
      <c r="J349" s="5">
        <v>46508</v>
      </c>
      <c r="K349" s="5">
        <v>46660</v>
      </c>
      <c r="L349" t="s">
        <v>409</v>
      </c>
      <c r="N349" s="63">
        <v>0.79166666666666663</v>
      </c>
      <c r="O349" s="63">
        <v>0.875</v>
      </c>
      <c r="P349" s="63" t="str">
        <f t="shared" si="16"/>
        <v>19:00 - 21:00</v>
      </c>
      <c r="Q349" t="s">
        <v>415</v>
      </c>
      <c r="R349">
        <v>218</v>
      </c>
      <c r="S349" t="s">
        <v>415</v>
      </c>
      <c r="T349" t="s">
        <v>415</v>
      </c>
      <c r="U349" t="s">
        <v>415</v>
      </c>
      <c r="V349">
        <v>70</v>
      </c>
      <c r="W349" s="5" t="str">
        <f t="shared" si="17"/>
        <v>LTSU_LV_DemandABBEY RD</v>
      </c>
    </row>
    <row r="350" spans="1:23" hidden="1">
      <c r="A350" t="s">
        <v>416</v>
      </c>
      <c r="B350" t="s">
        <v>56</v>
      </c>
      <c r="C350" t="s">
        <v>48</v>
      </c>
      <c r="D350" t="s">
        <v>406</v>
      </c>
      <c r="E350" s="3">
        <v>0.4</v>
      </c>
      <c r="F350" t="s">
        <v>27</v>
      </c>
      <c r="G350" t="str">
        <f t="shared" si="15"/>
        <v>LTSU_LV_DemandALDER CRESSummer 2027</v>
      </c>
      <c r="H350" t="s">
        <v>412</v>
      </c>
      <c r="I350" s="64">
        <v>6.2689867999999982E-2</v>
      </c>
      <c r="J350" s="5">
        <v>46508</v>
      </c>
      <c r="K350" s="5">
        <v>46660</v>
      </c>
      <c r="L350" t="s">
        <v>409</v>
      </c>
      <c r="N350" s="63">
        <v>0.79166666666666663</v>
      </c>
      <c r="O350" s="63">
        <v>0.875</v>
      </c>
      <c r="P350" s="63" t="str">
        <f t="shared" si="16"/>
        <v>19:00 - 21:00</v>
      </c>
      <c r="Q350" t="s">
        <v>415</v>
      </c>
      <c r="R350">
        <v>218</v>
      </c>
      <c r="S350" t="s">
        <v>415</v>
      </c>
      <c r="T350" t="s">
        <v>415</v>
      </c>
      <c r="U350" t="s">
        <v>415</v>
      </c>
      <c r="V350">
        <v>70</v>
      </c>
      <c r="W350" s="5" t="str">
        <f t="shared" si="17"/>
        <v>LTSU_LV_DemandALDER CRES</v>
      </c>
    </row>
    <row r="351" spans="1:23" hidden="1">
      <c r="A351" t="s">
        <v>416</v>
      </c>
      <c r="B351" t="s">
        <v>57</v>
      </c>
      <c r="C351" t="s">
        <v>48</v>
      </c>
      <c r="D351" t="s">
        <v>414</v>
      </c>
      <c r="E351" s="3">
        <v>0.4</v>
      </c>
      <c r="F351" t="s">
        <v>27</v>
      </c>
      <c r="G351" t="str">
        <f t="shared" si="15"/>
        <v>LTSU_LV_DemandALFRED ROADSummer 2027</v>
      </c>
      <c r="H351" t="s">
        <v>412</v>
      </c>
      <c r="I351" s="64">
        <v>6.7185463499999987E-2</v>
      </c>
      <c r="J351" s="5">
        <v>46508</v>
      </c>
      <c r="K351" s="5">
        <v>46660</v>
      </c>
      <c r="L351" t="s">
        <v>409</v>
      </c>
      <c r="N351" s="63">
        <v>0.79166666666666663</v>
      </c>
      <c r="O351" s="63">
        <v>0.875</v>
      </c>
      <c r="P351" s="63" t="str">
        <f t="shared" si="16"/>
        <v>19:00 - 21:00</v>
      </c>
      <c r="Q351" t="s">
        <v>415</v>
      </c>
      <c r="R351">
        <v>218</v>
      </c>
      <c r="S351" t="s">
        <v>415</v>
      </c>
      <c r="T351" t="s">
        <v>415</v>
      </c>
      <c r="U351" t="s">
        <v>415</v>
      </c>
      <c r="V351">
        <v>70</v>
      </c>
      <c r="W351" s="5" t="str">
        <f t="shared" si="17"/>
        <v>LTSU_LV_DemandALFRED ROAD</v>
      </c>
    </row>
    <row r="352" spans="1:23" hidden="1">
      <c r="A352" t="s">
        <v>416</v>
      </c>
      <c r="B352" t="s">
        <v>59</v>
      </c>
      <c r="C352" t="s">
        <v>48</v>
      </c>
      <c r="D352" t="s">
        <v>406</v>
      </c>
      <c r="E352" s="3">
        <v>0.4</v>
      </c>
      <c r="F352" t="s">
        <v>27</v>
      </c>
      <c r="G352" t="str">
        <f t="shared" si="15"/>
        <v>LTSU_LV_DemandANGLIAN COMPRESSORSSummer 2027</v>
      </c>
      <c r="H352" t="s">
        <v>412</v>
      </c>
      <c r="I352" s="64">
        <v>5.1462191970000036E-2</v>
      </c>
      <c r="J352" s="5">
        <v>46508</v>
      </c>
      <c r="K352" s="5">
        <v>46660</v>
      </c>
      <c r="L352" t="s">
        <v>409</v>
      </c>
      <c r="N352" s="63">
        <v>0.79166666666666663</v>
      </c>
      <c r="O352" s="63">
        <v>0.875</v>
      </c>
      <c r="P352" s="63" t="str">
        <f t="shared" si="16"/>
        <v>19:00 - 21:00</v>
      </c>
      <c r="Q352" t="s">
        <v>415</v>
      </c>
      <c r="R352">
        <v>218</v>
      </c>
      <c r="S352" t="s">
        <v>415</v>
      </c>
      <c r="T352" t="s">
        <v>415</v>
      </c>
      <c r="U352" t="s">
        <v>415</v>
      </c>
      <c r="V352">
        <v>70</v>
      </c>
      <c r="W352" s="5" t="str">
        <f t="shared" si="17"/>
        <v>LTSU_LV_DemandANGLIAN COMPRESSORS</v>
      </c>
    </row>
    <row r="353" spans="1:23" hidden="1">
      <c r="A353" t="s">
        <v>416</v>
      </c>
      <c r="B353" t="s">
        <v>61</v>
      </c>
      <c r="C353" t="s">
        <v>48</v>
      </c>
      <c r="D353" t="s">
        <v>406</v>
      </c>
      <c r="E353" s="3">
        <v>0.4</v>
      </c>
      <c r="F353" t="s">
        <v>27</v>
      </c>
      <c r="G353" t="str">
        <f t="shared" si="15"/>
        <v>LTSU_LV_DemandAPEX BUSINESS CENTRESummer 2027</v>
      </c>
      <c r="H353" t="s">
        <v>412</v>
      </c>
      <c r="I353" s="64">
        <v>7.2140515334999988E-2</v>
      </c>
      <c r="J353" s="5">
        <v>46508</v>
      </c>
      <c r="K353" s="5">
        <v>46660</v>
      </c>
      <c r="L353" t="s">
        <v>409</v>
      </c>
      <c r="N353" s="63">
        <v>0.79166666666666663</v>
      </c>
      <c r="O353" s="63">
        <v>0.875</v>
      </c>
      <c r="P353" s="63" t="str">
        <f t="shared" si="16"/>
        <v>19:00 - 21:00</v>
      </c>
      <c r="Q353" t="s">
        <v>415</v>
      </c>
      <c r="R353">
        <v>218</v>
      </c>
      <c r="S353" t="s">
        <v>415</v>
      </c>
      <c r="T353" t="s">
        <v>415</v>
      </c>
      <c r="U353" t="s">
        <v>415</v>
      </c>
      <c r="V353">
        <v>70</v>
      </c>
      <c r="W353" s="5" t="str">
        <f t="shared" si="17"/>
        <v>LTSU_LV_DemandAPEX BUSINESS CENTRE</v>
      </c>
    </row>
    <row r="354" spans="1:23" hidden="1">
      <c r="A354" t="s">
        <v>416</v>
      </c>
      <c r="B354" t="s">
        <v>63</v>
      </c>
      <c r="C354" t="s">
        <v>48</v>
      </c>
      <c r="D354" t="s">
        <v>413</v>
      </c>
      <c r="E354" s="3">
        <v>0.4</v>
      </c>
      <c r="F354" t="s">
        <v>27</v>
      </c>
      <c r="G354" t="str">
        <f t="shared" si="15"/>
        <v>LTSU_LV_DemandARUNDEL DRSummer 2027</v>
      </c>
      <c r="H354" t="s">
        <v>412</v>
      </c>
      <c r="I354" s="64">
        <v>8.6403523500000023E-2</v>
      </c>
      <c r="J354" s="5">
        <v>46508</v>
      </c>
      <c r="K354" s="5">
        <v>46660</v>
      </c>
      <c r="L354" t="s">
        <v>409</v>
      </c>
      <c r="N354" s="63">
        <v>0.79166666666666663</v>
      </c>
      <c r="O354" s="63">
        <v>0.875</v>
      </c>
      <c r="P354" s="63" t="str">
        <f t="shared" si="16"/>
        <v>19:00 - 21:00</v>
      </c>
      <c r="Q354" t="s">
        <v>415</v>
      </c>
      <c r="R354">
        <v>218</v>
      </c>
      <c r="S354" t="s">
        <v>415</v>
      </c>
      <c r="T354" t="s">
        <v>415</v>
      </c>
      <c r="U354" t="s">
        <v>415</v>
      </c>
      <c r="V354">
        <v>70</v>
      </c>
      <c r="W354" s="5" t="str">
        <f t="shared" si="17"/>
        <v>LTSU_LV_DemandARUNDEL DR</v>
      </c>
    </row>
    <row r="355" spans="1:23" hidden="1">
      <c r="A355" t="s">
        <v>416</v>
      </c>
      <c r="B355" t="s">
        <v>65</v>
      </c>
      <c r="C355" t="s">
        <v>48</v>
      </c>
      <c r="D355" t="s">
        <v>414</v>
      </c>
      <c r="E355" s="3">
        <v>0.4</v>
      </c>
      <c r="F355" t="s">
        <v>27</v>
      </c>
      <c r="G355" t="str">
        <f t="shared" si="15"/>
        <v>LTSU_LV_DemandASHBURTON ESTATESummer 2027</v>
      </c>
      <c r="H355" t="s">
        <v>412</v>
      </c>
      <c r="I355" s="64">
        <v>4.5476870000000003E-2</v>
      </c>
      <c r="J355" s="5">
        <v>46508</v>
      </c>
      <c r="K355" s="5">
        <v>46660</v>
      </c>
      <c r="L355" t="s">
        <v>409</v>
      </c>
      <c r="N355" s="63">
        <v>0.79166666666666663</v>
      </c>
      <c r="O355" s="63">
        <v>0.875</v>
      </c>
      <c r="P355" s="63" t="str">
        <f t="shared" si="16"/>
        <v>19:00 - 21:00</v>
      </c>
      <c r="Q355" t="s">
        <v>415</v>
      </c>
      <c r="R355">
        <v>218</v>
      </c>
      <c r="S355" t="s">
        <v>415</v>
      </c>
      <c r="T355" t="s">
        <v>415</v>
      </c>
      <c r="U355" t="s">
        <v>415</v>
      </c>
      <c r="V355">
        <v>70</v>
      </c>
      <c r="W355" s="5" t="str">
        <f t="shared" si="17"/>
        <v>LTSU_LV_DemandASHBURTON ESTATE</v>
      </c>
    </row>
    <row r="356" spans="1:23" hidden="1">
      <c r="A356" t="s">
        <v>416</v>
      </c>
      <c r="B356" t="s">
        <v>67</v>
      </c>
      <c r="C356" t="s">
        <v>48</v>
      </c>
      <c r="D356" t="s">
        <v>413</v>
      </c>
      <c r="E356" s="3">
        <v>0.4</v>
      </c>
      <c r="F356" t="s">
        <v>27</v>
      </c>
      <c r="G356" t="str">
        <f t="shared" si="15"/>
        <v>LTSU_LV_DemandASHENDEN RDSummer 2027</v>
      </c>
      <c r="H356" t="s">
        <v>412</v>
      </c>
      <c r="I356" s="64">
        <v>0.01</v>
      </c>
      <c r="J356" s="5">
        <v>46508</v>
      </c>
      <c r="K356" s="5">
        <v>46660</v>
      </c>
      <c r="L356" t="s">
        <v>409</v>
      </c>
      <c r="N356" s="63">
        <v>0.79166666666666663</v>
      </c>
      <c r="O356" s="63">
        <v>0.875</v>
      </c>
      <c r="P356" s="63" t="str">
        <f t="shared" si="16"/>
        <v>19:00 - 21:00</v>
      </c>
      <c r="Q356" t="s">
        <v>415</v>
      </c>
      <c r="R356">
        <v>218</v>
      </c>
      <c r="S356" t="s">
        <v>415</v>
      </c>
      <c r="T356" t="s">
        <v>415</v>
      </c>
      <c r="U356" t="s">
        <v>415</v>
      </c>
      <c r="V356">
        <v>70</v>
      </c>
      <c r="W356" s="5" t="str">
        <f t="shared" si="17"/>
        <v>LTSU_LV_DemandASHENDEN RD</v>
      </c>
    </row>
    <row r="357" spans="1:23" hidden="1">
      <c r="A357" t="s">
        <v>416</v>
      </c>
      <c r="B357" t="s">
        <v>69</v>
      </c>
      <c r="C357" t="s">
        <v>48</v>
      </c>
      <c r="D357" t="s">
        <v>414</v>
      </c>
      <c r="E357" s="3">
        <v>0.4</v>
      </c>
      <c r="F357" t="s">
        <v>27</v>
      </c>
      <c r="G357" t="str">
        <f t="shared" si="15"/>
        <v>LTSU_LV_DemandAUGUSTA GARDENSSummer 2027</v>
      </c>
      <c r="H357" t="s">
        <v>412</v>
      </c>
      <c r="I357" s="64">
        <v>1.2508382249999991E-2</v>
      </c>
      <c r="J357" s="5">
        <v>46508</v>
      </c>
      <c r="K357" s="5">
        <v>46660</v>
      </c>
      <c r="L357" t="s">
        <v>409</v>
      </c>
      <c r="N357" s="63">
        <v>0.79166666666666663</v>
      </c>
      <c r="O357" s="63">
        <v>0.875</v>
      </c>
      <c r="P357" s="63" t="str">
        <f t="shared" si="16"/>
        <v>19:00 - 21:00</v>
      </c>
      <c r="Q357" t="s">
        <v>415</v>
      </c>
      <c r="R357">
        <v>218</v>
      </c>
      <c r="S357" t="s">
        <v>415</v>
      </c>
      <c r="T357" t="s">
        <v>415</v>
      </c>
      <c r="U357" t="s">
        <v>415</v>
      </c>
      <c r="V357">
        <v>70</v>
      </c>
      <c r="W357" s="5" t="str">
        <f t="shared" si="17"/>
        <v>LTSU_LV_DemandAUGUSTA GARDENS</v>
      </c>
    </row>
    <row r="358" spans="1:23" hidden="1">
      <c r="A358" t="s">
        <v>416</v>
      </c>
      <c r="B358" t="s">
        <v>71</v>
      </c>
      <c r="C358" t="s">
        <v>48</v>
      </c>
      <c r="D358" t="s">
        <v>406</v>
      </c>
      <c r="E358" s="3">
        <v>0.4</v>
      </c>
      <c r="F358" t="s">
        <v>27</v>
      </c>
      <c r="G358" t="str">
        <f t="shared" si="15"/>
        <v>LTSU_LV_DemandAUSTIN FIELDSSummer 2027</v>
      </c>
      <c r="H358" t="s">
        <v>412</v>
      </c>
      <c r="I358" s="64">
        <v>1.7380371644999976E-2</v>
      </c>
      <c r="J358" s="5">
        <v>46508</v>
      </c>
      <c r="K358" s="5">
        <v>46660</v>
      </c>
      <c r="L358" t="s">
        <v>409</v>
      </c>
      <c r="N358" s="63">
        <v>0.79166666666666663</v>
      </c>
      <c r="O358" s="63">
        <v>0.875</v>
      </c>
      <c r="P358" s="63" t="str">
        <f t="shared" si="16"/>
        <v>19:00 - 21:00</v>
      </c>
      <c r="Q358" t="s">
        <v>415</v>
      </c>
      <c r="R358">
        <v>218</v>
      </c>
      <c r="S358" t="s">
        <v>415</v>
      </c>
      <c r="T358" t="s">
        <v>415</v>
      </c>
      <c r="U358" t="s">
        <v>415</v>
      </c>
      <c r="V358">
        <v>70</v>
      </c>
      <c r="W358" s="5" t="str">
        <f t="shared" si="17"/>
        <v>LTSU_LV_DemandAUSTIN FIELDS</v>
      </c>
    </row>
    <row r="359" spans="1:23" hidden="1">
      <c r="A359" t="s">
        <v>416</v>
      </c>
      <c r="B359" t="s">
        <v>73</v>
      </c>
      <c r="C359" t="s">
        <v>48</v>
      </c>
      <c r="D359" t="s">
        <v>413</v>
      </c>
      <c r="E359" s="3">
        <v>0.4</v>
      </c>
      <c r="F359" t="s">
        <v>27</v>
      </c>
      <c r="G359" t="str">
        <f t="shared" si="15"/>
        <v>LTSU_LV_DemandBARB 47-48 BEN JOHNSON ESummer 2027</v>
      </c>
      <c r="H359" t="s">
        <v>412</v>
      </c>
      <c r="I359" s="64">
        <v>0.20661381599999995</v>
      </c>
      <c r="J359" s="5">
        <v>46508</v>
      </c>
      <c r="K359" s="5">
        <v>46660</v>
      </c>
      <c r="L359" t="s">
        <v>409</v>
      </c>
      <c r="N359" s="63">
        <v>0.79166666666666663</v>
      </c>
      <c r="O359" s="63">
        <v>0.875</v>
      </c>
      <c r="P359" s="63" t="str">
        <f t="shared" si="16"/>
        <v>19:00 - 21:00</v>
      </c>
      <c r="Q359" t="s">
        <v>415</v>
      </c>
      <c r="R359">
        <v>218</v>
      </c>
      <c r="S359" t="s">
        <v>415</v>
      </c>
      <c r="T359" t="s">
        <v>415</v>
      </c>
      <c r="U359" t="s">
        <v>415</v>
      </c>
      <c r="V359">
        <v>70</v>
      </c>
      <c r="W359" s="5" t="str">
        <f t="shared" si="17"/>
        <v>LTSU_LV_DemandBARB 47-48 BEN JOHNSON E</v>
      </c>
    </row>
    <row r="360" spans="1:23" hidden="1">
      <c r="A360" t="s">
        <v>416</v>
      </c>
      <c r="B360" t="s">
        <v>75</v>
      </c>
      <c r="C360" t="s">
        <v>48</v>
      </c>
      <c r="D360" t="s">
        <v>413</v>
      </c>
      <c r="E360" s="3">
        <v>0.4</v>
      </c>
      <c r="F360" t="s">
        <v>27</v>
      </c>
      <c r="G360" t="str">
        <f t="shared" si="15"/>
        <v>LTSU_LV_DemandBARRY RD HALLIWELL CTSummer 2027</v>
      </c>
      <c r="H360" t="s">
        <v>412</v>
      </c>
      <c r="I360" s="64">
        <v>0.01</v>
      </c>
      <c r="J360" s="5">
        <v>46508</v>
      </c>
      <c r="K360" s="5">
        <v>46660</v>
      </c>
      <c r="L360" t="s">
        <v>409</v>
      </c>
      <c r="N360" s="63">
        <v>0.79166666666666663</v>
      </c>
      <c r="O360" s="63">
        <v>0.875</v>
      </c>
      <c r="P360" s="63" t="str">
        <f t="shared" si="16"/>
        <v>19:00 - 21:00</v>
      </c>
      <c r="Q360" t="s">
        <v>415</v>
      </c>
      <c r="R360">
        <v>218</v>
      </c>
      <c r="S360" t="s">
        <v>415</v>
      </c>
      <c r="T360" t="s">
        <v>415</v>
      </c>
      <c r="U360" t="s">
        <v>415</v>
      </c>
      <c r="V360">
        <v>70</v>
      </c>
      <c r="W360" s="5" t="str">
        <f t="shared" si="17"/>
        <v>LTSU_LV_DemandBARRY RD HALLIWELL CT</v>
      </c>
    </row>
    <row r="361" spans="1:23" hidden="1">
      <c r="A361" t="s">
        <v>416</v>
      </c>
      <c r="B361" t="s">
        <v>77</v>
      </c>
      <c r="C361" t="s">
        <v>48</v>
      </c>
      <c r="D361" t="s">
        <v>414</v>
      </c>
      <c r="E361" s="3">
        <v>0.4</v>
      </c>
      <c r="F361" t="s">
        <v>27</v>
      </c>
      <c r="G361" t="str">
        <f t="shared" si="15"/>
        <v>LTSU_LV_DemandBARTON HOUSE (RISK SITE C)Summer 2027</v>
      </c>
      <c r="H361" t="s">
        <v>412</v>
      </c>
      <c r="I361" s="64">
        <v>5.941126296000003E-2</v>
      </c>
      <c r="J361" s="5">
        <v>46508</v>
      </c>
      <c r="K361" s="5">
        <v>46660</v>
      </c>
      <c r="L361" t="s">
        <v>409</v>
      </c>
      <c r="N361" s="63">
        <v>0.79166666666666663</v>
      </c>
      <c r="O361" s="63">
        <v>0.875</v>
      </c>
      <c r="P361" s="63" t="str">
        <f t="shared" si="16"/>
        <v>19:00 - 21:00</v>
      </c>
      <c r="Q361" t="s">
        <v>415</v>
      </c>
      <c r="R361">
        <v>218</v>
      </c>
      <c r="S361" t="s">
        <v>415</v>
      </c>
      <c r="T361" t="s">
        <v>415</v>
      </c>
      <c r="U361" t="s">
        <v>415</v>
      </c>
      <c r="V361">
        <v>70</v>
      </c>
      <c r="W361" s="5" t="str">
        <f t="shared" si="17"/>
        <v>LTSU_LV_DemandBARTON HOUSE (RISK SITE C)</v>
      </c>
    </row>
    <row r="362" spans="1:23" hidden="1">
      <c r="A362" t="s">
        <v>416</v>
      </c>
      <c r="B362" t="s">
        <v>79</v>
      </c>
      <c r="C362" t="s">
        <v>48</v>
      </c>
      <c r="D362" t="s">
        <v>413</v>
      </c>
      <c r="E362" s="3">
        <v>0.4</v>
      </c>
      <c r="F362" t="s">
        <v>27</v>
      </c>
      <c r="G362" t="str">
        <f t="shared" si="15"/>
        <v>LTSU_LV_DemandBATTERSBY RDSummer 2027</v>
      </c>
      <c r="H362" t="s">
        <v>412</v>
      </c>
      <c r="I362" s="64">
        <v>8.5321056499999992E-2</v>
      </c>
      <c r="J362" s="5">
        <v>46508</v>
      </c>
      <c r="K362" s="5">
        <v>46660</v>
      </c>
      <c r="L362" t="s">
        <v>409</v>
      </c>
      <c r="N362" s="63">
        <v>0.79166666666666663</v>
      </c>
      <c r="O362" s="63">
        <v>0.875</v>
      </c>
      <c r="P362" s="63" t="str">
        <f t="shared" si="16"/>
        <v>19:00 - 21:00</v>
      </c>
      <c r="Q362" t="s">
        <v>415</v>
      </c>
      <c r="R362">
        <v>218</v>
      </c>
      <c r="S362" t="s">
        <v>415</v>
      </c>
      <c r="T362" t="s">
        <v>415</v>
      </c>
      <c r="U362" t="s">
        <v>415</v>
      </c>
      <c r="V362">
        <v>70</v>
      </c>
      <c r="W362" s="5" t="str">
        <f t="shared" si="17"/>
        <v>LTSU_LV_DemandBATTERSBY RD</v>
      </c>
    </row>
    <row r="363" spans="1:23" hidden="1">
      <c r="A363" t="s">
        <v>416</v>
      </c>
      <c r="B363" t="s">
        <v>81</v>
      </c>
      <c r="C363" t="s">
        <v>48</v>
      </c>
      <c r="D363" t="s">
        <v>406</v>
      </c>
      <c r="E363" s="3">
        <v>0.4</v>
      </c>
      <c r="F363" t="s">
        <v>27</v>
      </c>
      <c r="G363" t="str">
        <f t="shared" si="15"/>
        <v>LTSU_LV_DemandBEAUMONT ESTSummer 2027</v>
      </c>
      <c r="H363" t="s">
        <v>412</v>
      </c>
      <c r="I363" s="64">
        <v>0.01</v>
      </c>
      <c r="J363" s="5">
        <v>46508</v>
      </c>
      <c r="K363" s="5">
        <v>46660</v>
      </c>
      <c r="L363" t="s">
        <v>409</v>
      </c>
      <c r="N363" s="63">
        <v>0.79166666666666663</v>
      </c>
      <c r="O363" s="63">
        <v>0.875</v>
      </c>
      <c r="P363" s="63" t="str">
        <f t="shared" si="16"/>
        <v>19:00 - 21:00</v>
      </c>
      <c r="Q363" t="s">
        <v>415</v>
      </c>
      <c r="R363">
        <v>218</v>
      </c>
      <c r="S363" t="s">
        <v>415</v>
      </c>
      <c r="T363" t="s">
        <v>415</v>
      </c>
      <c r="U363" t="s">
        <v>415</v>
      </c>
      <c r="V363">
        <v>70</v>
      </c>
      <c r="W363" s="5" t="str">
        <f t="shared" si="17"/>
        <v>LTSU_LV_DemandBEAUMONT EST</v>
      </c>
    </row>
    <row r="364" spans="1:23" hidden="1">
      <c r="A364" t="s">
        <v>416</v>
      </c>
      <c r="B364" t="s">
        <v>83</v>
      </c>
      <c r="C364" t="s">
        <v>48</v>
      </c>
      <c r="D364" t="s">
        <v>413</v>
      </c>
      <c r="E364" s="3">
        <v>0.4</v>
      </c>
      <c r="F364" t="s">
        <v>27</v>
      </c>
      <c r="G364" t="str">
        <f t="shared" si="15"/>
        <v>LTSU_LV_DemandBEAUMONT PASS BOLEYN RDSummer 2027</v>
      </c>
      <c r="H364" t="s">
        <v>412</v>
      </c>
      <c r="I364" s="64">
        <v>0.01</v>
      </c>
      <c r="J364" s="5">
        <v>46508</v>
      </c>
      <c r="K364" s="5">
        <v>46660</v>
      </c>
      <c r="L364" t="s">
        <v>409</v>
      </c>
      <c r="N364" s="63">
        <v>0.79166666666666663</v>
      </c>
      <c r="O364" s="63">
        <v>0.875</v>
      </c>
      <c r="P364" s="63" t="str">
        <f t="shared" si="16"/>
        <v>19:00 - 21:00</v>
      </c>
      <c r="Q364" t="s">
        <v>415</v>
      </c>
      <c r="R364">
        <v>218</v>
      </c>
      <c r="S364" t="s">
        <v>415</v>
      </c>
      <c r="T364" t="s">
        <v>415</v>
      </c>
      <c r="U364" t="s">
        <v>415</v>
      </c>
      <c r="V364">
        <v>70</v>
      </c>
      <c r="W364" s="5" t="str">
        <f t="shared" si="17"/>
        <v>LTSU_LV_DemandBEAUMONT PASS BOLEYN RD</v>
      </c>
    </row>
    <row r="365" spans="1:23" hidden="1">
      <c r="A365" t="s">
        <v>416</v>
      </c>
      <c r="B365" t="s">
        <v>85</v>
      </c>
      <c r="C365" t="s">
        <v>48</v>
      </c>
      <c r="D365" t="s">
        <v>406</v>
      </c>
      <c r="E365" s="3">
        <v>0.4</v>
      </c>
      <c r="F365" t="s">
        <v>27</v>
      </c>
      <c r="G365" t="str">
        <f t="shared" si="15"/>
        <v>LTSU_LV_DemandBEDFORD RDSummer 2027</v>
      </c>
      <c r="H365" t="s">
        <v>412</v>
      </c>
      <c r="I365" s="64">
        <v>3.8578686000000029E-2</v>
      </c>
      <c r="J365" s="5">
        <v>46508</v>
      </c>
      <c r="K365" s="5">
        <v>46660</v>
      </c>
      <c r="L365" t="s">
        <v>409</v>
      </c>
      <c r="N365" s="63">
        <v>0.79166666666666663</v>
      </c>
      <c r="O365" s="63">
        <v>0.875</v>
      </c>
      <c r="P365" s="63" t="str">
        <f t="shared" si="16"/>
        <v>19:00 - 21:00</v>
      </c>
      <c r="Q365" t="s">
        <v>415</v>
      </c>
      <c r="R365">
        <v>218</v>
      </c>
      <c r="S365" t="s">
        <v>415</v>
      </c>
      <c r="T365" t="s">
        <v>415</v>
      </c>
      <c r="U365" t="s">
        <v>415</v>
      </c>
      <c r="V365">
        <v>70</v>
      </c>
      <c r="W365" s="5" t="str">
        <f t="shared" si="17"/>
        <v>LTSU_LV_DemandBEDFORD RD</v>
      </c>
    </row>
    <row r="366" spans="1:23" hidden="1">
      <c r="A366" t="s">
        <v>416</v>
      </c>
      <c r="B366" t="s">
        <v>86</v>
      </c>
      <c r="C366" t="s">
        <v>48</v>
      </c>
      <c r="D366" t="s">
        <v>406</v>
      </c>
      <c r="E366" s="3">
        <v>0.4</v>
      </c>
      <c r="F366" t="s">
        <v>27</v>
      </c>
      <c r="G366" t="str">
        <f t="shared" si="15"/>
        <v>LTSU_LV_DemandBERKELEY AVSummer 2027</v>
      </c>
      <c r="H366" t="s">
        <v>412</v>
      </c>
      <c r="I366" s="64">
        <v>7.787861850000001E-2</v>
      </c>
      <c r="J366" s="5">
        <v>46508</v>
      </c>
      <c r="K366" s="5">
        <v>46660</v>
      </c>
      <c r="L366" t="s">
        <v>409</v>
      </c>
      <c r="N366" s="63">
        <v>0.79166666666666663</v>
      </c>
      <c r="O366" s="63">
        <v>0.875</v>
      </c>
      <c r="P366" s="63" t="str">
        <f t="shared" si="16"/>
        <v>19:00 - 21:00</v>
      </c>
      <c r="Q366" t="s">
        <v>415</v>
      </c>
      <c r="R366">
        <v>218</v>
      </c>
      <c r="S366" t="s">
        <v>415</v>
      </c>
      <c r="T366" t="s">
        <v>415</v>
      </c>
      <c r="U366" t="s">
        <v>415</v>
      </c>
      <c r="V366">
        <v>70</v>
      </c>
      <c r="W366" s="5" t="str">
        <f t="shared" si="17"/>
        <v>LTSU_LV_DemandBERKELEY AV</v>
      </c>
    </row>
    <row r="367" spans="1:23" hidden="1">
      <c r="A367" t="s">
        <v>416</v>
      </c>
      <c r="B367" t="s">
        <v>87</v>
      </c>
      <c r="C367" t="s">
        <v>48</v>
      </c>
      <c r="D367" t="s">
        <v>413</v>
      </c>
      <c r="E367" s="3">
        <v>0.4</v>
      </c>
      <c r="F367" t="s">
        <v>27</v>
      </c>
      <c r="G367" t="str">
        <f t="shared" si="15"/>
        <v>LTSU_LV_DemandBILTON RDSummer 2027</v>
      </c>
      <c r="H367" t="s">
        <v>412</v>
      </c>
      <c r="I367" s="64">
        <v>1.0963860499999978E-2</v>
      </c>
      <c r="J367" s="5">
        <v>46508</v>
      </c>
      <c r="K367" s="5">
        <v>46660</v>
      </c>
      <c r="L367" t="s">
        <v>409</v>
      </c>
      <c r="N367" s="63">
        <v>0.79166666666666663</v>
      </c>
      <c r="O367" s="63">
        <v>0.875</v>
      </c>
      <c r="P367" s="63" t="str">
        <f t="shared" si="16"/>
        <v>19:00 - 21:00</v>
      </c>
      <c r="Q367" t="s">
        <v>415</v>
      </c>
      <c r="R367">
        <v>218</v>
      </c>
      <c r="S367" t="s">
        <v>415</v>
      </c>
      <c r="T367" t="s">
        <v>415</v>
      </c>
      <c r="U367" t="s">
        <v>415</v>
      </c>
      <c r="V367">
        <v>70</v>
      </c>
      <c r="W367" s="5" t="str">
        <f t="shared" si="17"/>
        <v>LTSU_LV_DemandBILTON RD</v>
      </c>
    </row>
    <row r="368" spans="1:23" hidden="1">
      <c r="A368" t="s">
        <v>416</v>
      </c>
      <c r="B368" t="s">
        <v>88</v>
      </c>
      <c r="C368" t="s">
        <v>48</v>
      </c>
      <c r="D368" t="s">
        <v>413</v>
      </c>
      <c r="E368" s="3">
        <v>0.4</v>
      </c>
      <c r="F368" t="s">
        <v>27</v>
      </c>
      <c r="G368" t="str">
        <f t="shared" si="15"/>
        <v>LTSU_LV_DemandBISHOPS TERRSummer 2027</v>
      </c>
      <c r="H368" t="s">
        <v>412</v>
      </c>
      <c r="I368" s="64">
        <v>1.6693885000000019E-2</v>
      </c>
      <c r="J368" s="5">
        <v>46508</v>
      </c>
      <c r="K368" s="5">
        <v>46660</v>
      </c>
      <c r="L368" t="s">
        <v>409</v>
      </c>
      <c r="N368" s="63">
        <v>0.79166666666666663</v>
      </c>
      <c r="O368" s="63">
        <v>0.875</v>
      </c>
      <c r="P368" s="63" t="str">
        <f t="shared" si="16"/>
        <v>19:00 - 21:00</v>
      </c>
      <c r="Q368" t="s">
        <v>415</v>
      </c>
      <c r="R368">
        <v>218</v>
      </c>
      <c r="S368" t="s">
        <v>415</v>
      </c>
      <c r="T368" t="s">
        <v>415</v>
      </c>
      <c r="U368" t="s">
        <v>415</v>
      </c>
      <c r="V368">
        <v>70</v>
      </c>
      <c r="W368" s="5" t="str">
        <f t="shared" si="17"/>
        <v>LTSU_LV_DemandBISHOPS TERR</v>
      </c>
    </row>
    <row r="369" spans="1:23" hidden="1">
      <c r="A369" t="s">
        <v>416</v>
      </c>
      <c r="B369" t="s">
        <v>89</v>
      </c>
      <c r="C369" t="s">
        <v>48</v>
      </c>
      <c r="D369" t="s">
        <v>413</v>
      </c>
      <c r="E369" s="3">
        <v>0.4</v>
      </c>
      <c r="F369" t="s">
        <v>27</v>
      </c>
      <c r="G369" t="str">
        <f t="shared" si="15"/>
        <v>LTSU_LV_DemandBLISSETT STSummer 2027</v>
      </c>
      <c r="H369" t="s">
        <v>412</v>
      </c>
      <c r="I369" s="64">
        <v>6.1073845999999987E-2</v>
      </c>
      <c r="J369" s="5">
        <v>46508</v>
      </c>
      <c r="K369" s="5">
        <v>46660</v>
      </c>
      <c r="L369" t="s">
        <v>409</v>
      </c>
      <c r="N369" s="63">
        <v>0.79166666666666663</v>
      </c>
      <c r="O369" s="63">
        <v>0.875</v>
      </c>
      <c r="P369" s="63" t="str">
        <f t="shared" si="16"/>
        <v>19:00 - 21:00</v>
      </c>
      <c r="Q369" t="s">
        <v>415</v>
      </c>
      <c r="R369">
        <v>218</v>
      </c>
      <c r="S369" t="s">
        <v>415</v>
      </c>
      <c r="T369" t="s">
        <v>415</v>
      </c>
      <c r="U369" t="s">
        <v>415</v>
      </c>
      <c r="V369">
        <v>70</v>
      </c>
      <c r="W369" s="5" t="str">
        <f t="shared" si="17"/>
        <v>LTSU_LV_DemandBLISSETT ST</v>
      </c>
    </row>
    <row r="370" spans="1:23" hidden="1">
      <c r="A370" t="s">
        <v>416</v>
      </c>
      <c r="B370" t="s">
        <v>90</v>
      </c>
      <c r="C370" t="s">
        <v>48</v>
      </c>
      <c r="D370" t="s">
        <v>406</v>
      </c>
      <c r="E370" s="3">
        <v>0.4</v>
      </c>
      <c r="F370" t="s">
        <v>27</v>
      </c>
      <c r="G370" t="str">
        <f t="shared" si="15"/>
        <v>LTSU_LV_DemandBONHAM RDSummer 2027</v>
      </c>
      <c r="H370" t="s">
        <v>412</v>
      </c>
      <c r="I370" s="64">
        <v>9.7319158499999989E-2</v>
      </c>
      <c r="J370" s="5">
        <v>46508</v>
      </c>
      <c r="K370" s="5">
        <v>46660</v>
      </c>
      <c r="L370" t="s">
        <v>409</v>
      </c>
      <c r="N370" s="63">
        <v>0.79166666666666663</v>
      </c>
      <c r="O370" s="63">
        <v>0.875</v>
      </c>
      <c r="P370" s="63" t="str">
        <f t="shared" si="16"/>
        <v>19:00 - 21:00</v>
      </c>
      <c r="Q370" t="s">
        <v>415</v>
      </c>
      <c r="R370">
        <v>218</v>
      </c>
      <c r="S370" t="s">
        <v>415</v>
      </c>
      <c r="T370" t="s">
        <v>415</v>
      </c>
      <c r="U370" t="s">
        <v>415</v>
      </c>
      <c r="V370">
        <v>70</v>
      </c>
      <c r="W370" s="5" t="str">
        <f t="shared" si="17"/>
        <v>LTSU_LV_DemandBONHAM RD</v>
      </c>
    </row>
    <row r="371" spans="1:23" hidden="1">
      <c r="A371" t="s">
        <v>416</v>
      </c>
      <c r="B371" t="s">
        <v>91</v>
      </c>
      <c r="C371" t="s">
        <v>48</v>
      </c>
      <c r="D371" t="s">
        <v>406</v>
      </c>
      <c r="E371" s="3">
        <v>0.4</v>
      </c>
      <c r="F371" t="s">
        <v>27</v>
      </c>
      <c r="G371" t="str">
        <f t="shared" si="15"/>
        <v>LTSU_LV_DemandBRADFIELD PLSummer 2027</v>
      </c>
      <c r="H371" t="s">
        <v>412</v>
      </c>
      <c r="I371" s="64">
        <v>4.857881339999999E-2</v>
      </c>
      <c r="J371" s="5">
        <v>46508</v>
      </c>
      <c r="K371" s="5">
        <v>46660</v>
      </c>
      <c r="L371" t="s">
        <v>409</v>
      </c>
      <c r="N371" s="63">
        <v>0.79166666666666663</v>
      </c>
      <c r="O371" s="63">
        <v>0.875</v>
      </c>
      <c r="P371" s="63" t="str">
        <f t="shared" si="16"/>
        <v>19:00 - 21:00</v>
      </c>
      <c r="Q371" t="s">
        <v>415</v>
      </c>
      <c r="R371">
        <v>218</v>
      </c>
      <c r="S371" t="s">
        <v>415</v>
      </c>
      <c r="T371" t="s">
        <v>415</v>
      </c>
      <c r="U371" t="s">
        <v>415</v>
      </c>
      <c r="V371">
        <v>70</v>
      </c>
      <c r="W371" s="5" t="str">
        <f t="shared" si="17"/>
        <v>LTSU_LV_DemandBRADFIELD PL</v>
      </c>
    </row>
    <row r="372" spans="1:23" hidden="1">
      <c r="A372" t="s">
        <v>416</v>
      </c>
      <c r="B372" t="s">
        <v>92</v>
      </c>
      <c r="C372" t="s">
        <v>48</v>
      </c>
      <c r="D372" t="s">
        <v>413</v>
      </c>
      <c r="E372" s="3">
        <v>0.4</v>
      </c>
      <c r="F372" t="s">
        <v>27</v>
      </c>
      <c r="G372" t="str">
        <f t="shared" si="15"/>
        <v>LTSU_LV_DemandBRENTHOUSE RDSummer 2027</v>
      </c>
      <c r="H372" t="s">
        <v>412</v>
      </c>
      <c r="I372" s="64">
        <v>7.0659163500000011E-2</v>
      </c>
      <c r="J372" s="5">
        <v>46508</v>
      </c>
      <c r="K372" s="5">
        <v>46660</v>
      </c>
      <c r="L372" t="s">
        <v>409</v>
      </c>
      <c r="N372" s="63">
        <v>0.79166666666666663</v>
      </c>
      <c r="O372" s="63">
        <v>0.875</v>
      </c>
      <c r="P372" s="63" t="str">
        <f t="shared" si="16"/>
        <v>19:00 - 21:00</v>
      </c>
      <c r="Q372" t="s">
        <v>415</v>
      </c>
      <c r="R372">
        <v>218</v>
      </c>
      <c r="S372" t="s">
        <v>415</v>
      </c>
      <c r="T372" t="s">
        <v>415</v>
      </c>
      <c r="U372" t="s">
        <v>415</v>
      </c>
      <c r="V372">
        <v>70</v>
      </c>
      <c r="W372" s="5" t="str">
        <f t="shared" si="17"/>
        <v>LTSU_LV_DemandBRENTHOUSE RD</v>
      </c>
    </row>
    <row r="373" spans="1:23" hidden="1">
      <c r="A373" t="s">
        <v>416</v>
      </c>
      <c r="B373" t="s">
        <v>93</v>
      </c>
      <c r="C373" t="s">
        <v>48</v>
      </c>
      <c r="D373" t="s">
        <v>414</v>
      </c>
      <c r="E373" s="3">
        <v>0.4</v>
      </c>
      <c r="F373" t="s">
        <v>27</v>
      </c>
      <c r="G373" t="str">
        <f t="shared" si="15"/>
        <v>LTSU_LV_DemandBRITTENDEN CLOSESummer 2027</v>
      </c>
      <c r="H373" t="s">
        <v>412</v>
      </c>
      <c r="I373" s="64">
        <v>0.01</v>
      </c>
      <c r="J373" s="5">
        <v>46508</v>
      </c>
      <c r="K373" s="5">
        <v>46660</v>
      </c>
      <c r="L373" t="s">
        <v>409</v>
      </c>
      <c r="N373" s="63">
        <v>0.79166666666666663</v>
      </c>
      <c r="O373" s="63">
        <v>0.875</v>
      </c>
      <c r="P373" s="63" t="str">
        <f t="shared" si="16"/>
        <v>19:00 - 21:00</v>
      </c>
      <c r="Q373" t="s">
        <v>415</v>
      </c>
      <c r="R373">
        <v>218</v>
      </c>
      <c r="S373" t="s">
        <v>415</v>
      </c>
      <c r="T373" t="s">
        <v>415</v>
      </c>
      <c r="U373" t="s">
        <v>415</v>
      </c>
      <c r="V373">
        <v>70</v>
      </c>
      <c r="W373" s="5" t="str">
        <f t="shared" si="17"/>
        <v>LTSU_LV_DemandBRITTENDEN CLOSE</v>
      </c>
    </row>
    <row r="374" spans="1:23" hidden="1">
      <c r="A374" t="s">
        <v>416</v>
      </c>
      <c r="B374" t="s">
        <v>94</v>
      </c>
      <c r="C374" t="s">
        <v>48</v>
      </c>
      <c r="D374" t="s">
        <v>413</v>
      </c>
      <c r="E374" s="3">
        <v>0.4</v>
      </c>
      <c r="F374" t="s">
        <v>27</v>
      </c>
      <c r="G374" t="str">
        <f t="shared" si="15"/>
        <v>LTSU_LV_DemandBROADMEAD ROADSummer 2027</v>
      </c>
      <c r="H374" t="s">
        <v>412</v>
      </c>
      <c r="I374" s="64">
        <v>4.8980485599999922E-2</v>
      </c>
      <c r="J374" s="5">
        <v>46508</v>
      </c>
      <c r="K374" s="5">
        <v>46660</v>
      </c>
      <c r="L374" t="s">
        <v>409</v>
      </c>
      <c r="N374" s="63">
        <v>0.79166666666666663</v>
      </c>
      <c r="O374" s="63">
        <v>0.875</v>
      </c>
      <c r="P374" s="63" t="str">
        <f t="shared" si="16"/>
        <v>19:00 - 21:00</v>
      </c>
      <c r="Q374" t="s">
        <v>415</v>
      </c>
      <c r="R374">
        <v>218</v>
      </c>
      <c r="S374" t="s">
        <v>415</v>
      </c>
      <c r="T374" t="s">
        <v>415</v>
      </c>
      <c r="U374" t="s">
        <v>415</v>
      </c>
      <c r="V374">
        <v>70</v>
      </c>
      <c r="W374" s="5" t="str">
        <f t="shared" si="17"/>
        <v>LTSU_LV_DemandBROADMEAD ROAD</v>
      </c>
    </row>
    <row r="375" spans="1:23" hidden="1">
      <c r="A375" t="s">
        <v>416</v>
      </c>
      <c r="B375" t="s">
        <v>95</v>
      </c>
      <c r="C375" t="s">
        <v>48</v>
      </c>
      <c r="D375" t="s">
        <v>406</v>
      </c>
      <c r="E375" s="3">
        <v>0.4</v>
      </c>
      <c r="F375" t="s">
        <v>27</v>
      </c>
      <c r="G375" t="str">
        <f t="shared" si="15"/>
        <v>LTSU_LV_DemandBROADOAK AVSummer 2027</v>
      </c>
      <c r="H375" t="s">
        <v>412</v>
      </c>
      <c r="I375" s="64">
        <v>0.01</v>
      </c>
      <c r="J375" s="5">
        <v>46508</v>
      </c>
      <c r="K375" s="5">
        <v>46660</v>
      </c>
      <c r="L375" t="s">
        <v>409</v>
      </c>
      <c r="N375" s="63">
        <v>0.79166666666666663</v>
      </c>
      <c r="O375" s="63">
        <v>0.875</v>
      </c>
      <c r="P375" s="63" t="str">
        <f t="shared" si="16"/>
        <v>19:00 - 21:00</v>
      </c>
      <c r="Q375" t="s">
        <v>415</v>
      </c>
      <c r="R375">
        <v>218</v>
      </c>
      <c r="S375" t="s">
        <v>415</v>
      </c>
      <c r="T375" t="s">
        <v>415</v>
      </c>
      <c r="U375" t="s">
        <v>415</v>
      </c>
      <c r="V375">
        <v>70</v>
      </c>
      <c r="W375" s="5" t="str">
        <f t="shared" si="17"/>
        <v>LTSU_LV_DemandBROADOAK AV</v>
      </c>
    </row>
    <row r="376" spans="1:23" hidden="1">
      <c r="A376" t="s">
        <v>416</v>
      </c>
      <c r="B376" t="s">
        <v>96</v>
      </c>
      <c r="C376" t="s">
        <v>48</v>
      </c>
      <c r="D376" t="s">
        <v>413</v>
      </c>
      <c r="E376" s="3">
        <v>0.4</v>
      </c>
      <c r="F376" t="s">
        <v>27</v>
      </c>
      <c r="G376" t="str">
        <f t="shared" si="15"/>
        <v>LTSU_LV_DemandBROCKLEY GR S/O 84Summer 2027</v>
      </c>
      <c r="H376" t="s">
        <v>412</v>
      </c>
      <c r="I376" s="64">
        <v>9.3980288999999995E-2</v>
      </c>
      <c r="J376" s="5">
        <v>46508</v>
      </c>
      <c r="K376" s="5">
        <v>46660</v>
      </c>
      <c r="L376" t="s">
        <v>409</v>
      </c>
      <c r="N376" s="63">
        <v>0.79166666666666663</v>
      </c>
      <c r="O376" s="63">
        <v>0.875</v>
      </c>
      <c r="P376" s="63" t="str">
        <f t="shared" si="16"/>
        <v>19:00 - 21:00</v>
      </c>
      <c r="Q376" t="s">
        <v>415</v>
      </c>
      <c r="R376">
        <v>218</v>
      </c>
      <c r="S376" t="s">
        <v>415</v>
      </c>
      <c r="T376" t="s">
        <v>415</v>
      </c>
      <c r="U376" t="s">
        <v>415</v>
      </c>
      <c r="V376">
        <v>70</v>
      </c>
      <c r="W376" s="5" t="str">
        <f t="shared" si="17"/>
        <v>LTSU_LV_DemandBROCKLEY GR S/O 84</v>
      </c>
    </row>
    <row r="377" spans="1:23" hidden="1">
      <c r="A377" t="s">
        <v>416</v>
      </c>
      <c r="B377" t="s">
        <v>97</v>
      </c>
      <c r="C377" t="s">
        <v>48</v>
      </c>
      <c r="D377" t="s">
        <v>413</v>
      </c>
      <c r="E377" s="3">
        <v>0.4</v>
      </c>
      <c r="F377" t="s">
        <v>27</v>
      </c>
      <c r="G377" t="str">
        <f t="shared" si="15"/>
        <v>LTSU_LV_DemandBRONTE CL 23Summer 2027</v>
      </c>
      <c r="H377" t="s">
        <v>412</v>
      </c>
      <c r="I377" s="64">
        <v>4.9242428500000046E-2</v>
      </c>
      <c r="J377" s="5">
        <v>46508</v>
      </c>
      <c r="K377" s="5">
        <v>46660</v>
      </c>
      <c r="L377" t="s">
        <v>409</v>
      </c>
      <c r="N377" s="63">
        <v>0.79166666666666663</v>
      </c>
      <c r="O377" s="63">
        <v>0.875</v>
      </c>
      <c r="P377" s="63" t="str">
        <f t="shared" si="16"/>
        <v>19:00 - 21:00</v>
      </c>
      <c r="Q377" t="s">
        <v>415</v>
      </c>
      <c r="R377">
        <v>218</v>
      </c>
      <c r="S377" t="s">
        <v>415</v>
      </c>
      <c r="T377" t="s">
        <v>415</v>
      </c>
      <c r="U377" t="s">
        <v>415</v>
      </c>
      <c r="V377">
        <v>70</v>
      </c>
      <c r="W377" s="5" t="str">
        <f t="shared" si="17"/>
        <v>LTSU_LV_DemandBRONTE CL 23</v>
      </c>
    </row>
    <row r="378" spans="1:23" hidden="1">
      <c r="A378" t="s">
        <v>416</v>
      </c>
      <c r="B378" t="s">
        <v>98</v>
      </c>
      <c r="C378" t="s">
        <v>48</v>
      </c>
      <c r="D378" t="s">
        <v>406</v>
      </c>
      <c r="E378" s="3">
        <v>0.4</v>
      </c>
      <c r="F378" t="s">
        <v>27</v>
      </c>
      <c r="G378" t="str">
        <f t="shared" si="15"/>
        <v>LTSU_LV_DemandBROOMHALL RDSummer 2027</v>
      </c>
      <c r="H378" t="s">
        <v>412</v>
      </c>
      <c r="I378" s="64">
        <v>5.1055864499999992E-2</v>
      </c>
      <c r="J378" s="5">
        <v>46508</v>
      </c>
      <c r="K378" s="5">
        <v>46660</v>
      </c>
      <c r="L378" t="s">
        <v>409</v>
      </c>
      <c r="N378" s="63">
        <v>0.79166666666666663</v>
      </c>
      <c r="O378" s="63">
        <v>0.875</v>
      </c>
      <c r="P378" s="63" t="str">
        <f t="shared" si="16"/>
        <v>19:00 - 21:00</v>
      </c>
      <c r="Q378" t="s">
        <v>415</v>
      </c>
      <c r="R378">
        <v>218</v>
      </c>
      <c r="S378" t="s">
        <v>415</v>
      </c>
      <c r="T378" t="s">
        <v>415</v>
      </c>
      <c r="U378" t="s">
        <v>415</v>
      </c>
      <c r="V378">
        <v>70</v>
      </c>
      <c r="W378" s="5" t="str">
        <f t="shared" si="17"/>
        <v>LTSU_LV_DemandBROOMHALL RD</v>
      </c>
    </row>
    <row r="379" spans="1:23" hidden="1">
      <c r="A379" t="s">
        <v>416</v>
      </c>
      <c r="B379" t="s">
        <v>99</v>
      </c>
      <c r="C379" t="s">
        <v>48</v>
      </c>
      <c r="D379" t="s">
        <v>406</v>
      </c>
      <c r="E379" s="3">
        <v>0.4</v>
      </c>
      <c r="F379" t="s">
        <v>27</v>
      </c>
      <c r="G379" t="str">
        <f t="shared" si="15"/>
        <v>LTSU_LV_DemandBROWNFIELDS NO 2Summer 2027</v>
      </c>
      <c r="H379" t="s">
        <v>412</v>
      </c>
      <c r="I379" s="64">
        <v>7.5207263699999999E-2</v>
      </c>
      <c r="J379" s="5">
        <v>46508</v>
      </c>
      <c r="K379" s="5">
        <v>46660</v>
      </c>
      <c r="L379" t="s">
        <v>409</v>
      </c>
      <c r="N379" s="63">
        <v>0.79166666666666663</v>
      </c>
      <c r="O379" s="63">
        <v>0.875</v>
      </c>
      <c r="P379" s="63" t="str">
        <f t="shared" si="16"/>
        <v>19:00 - 21:00</v>
      </c>
      <c r="Q379" t="s">
        <v>415</v>
      </c>
      <c r="R379">
        <v>218</v>
      </c>
      <c r="S379" t="s">
        <v>415</v>
      </c>
      <c r="T379" t="s">
        <v>415</v>
      </c>
      <c r="U379" t="s">
        <v>415</v>
      </c>
      <c r="V379">
        <v>70</v>
      </c>
      <c r="W379" s="5" t="str">
        <f t="shared" si="17"/>
        <v>LTSU_LV_DemandBROWNFIELDS NO 2</v>
      </c>
    </row>
    <row r="380" spans="1:23" hidden="1">
      <c r="A380" t="s">
        <v>416</v>
      </c>
      <c r="B380" t="s">
        <v>100</v>
      </c>
      <c r="C380" t="s">
        <v>48</v>
      </c>
      <c r="D380" t="s">
        <v>414</v>
      </c>
      <c r="E380" s="3">
        <v>0.4</v>
      </c>
      <c r="F380" t="s">
        <v>27</v>
      </c>
      <c r="G380" t="str">
        <f t="shared" si="15"/>
        <v>LTSU_LV_DemandBUTE COURTSummer 2027</v>
      </c>
      <c r="H380" t="s">
        <v>412</v>
      </c>
      <c r="I380" s="64">
        <v>1.9424515500000017E-2</v>
      </c>
      <c r="J380" s="5">
        <v>46508</v>
      </c>
      <c r="K380" s="5">
        <v>46660</v>
      </c>
      <c r="L380" t="s">
        <v>409</v>
      </c>
      <c r="N380" s="63">
        <v>0.79166666666666663</v>
      </c>
      <c r="O380" s="63">
        <v>0.875</v>
      </c>
      <c r="P380" s="63" t="str">
        <f t="shared" si="16"/>
        <v>19:00 - 21:00</v>
      </c>
      <c r="Q380" t="s">
        <v>415</v>
      </c>
      <c r="R380">
        <v>218</v>
      </c>
      <c r="S380" t="s">
        <v>415</v>
      </c>
      <c r="T380" t="s">
        <v>415</v>
      </c>
      <c r="U380" t="s">
        <v>415</v>
      </c>
      <c r="V380">
        <v>70</v>
      </c>
      <c r="W380" s="5" t="str">
        <f t="shared" si="17"/>
        <v>LTSU_LV_DemandBUTE COURT</v>
      </c>
    </row>
    <row r="381" spans="1:23" hidden="1">
      <c r="A381" t="s">
        <v>416</v>
      </c>
      <c r="B381" t="s">
        <v>101</v>
      </c>
      <c r="C381" t="s">
        <v>48</v>
      </c>
      <c r="D381" t="s">
        <v>414</v>
      </c>
      <c r="E381" s="3">
        <v>0.4</v>
      </c>
      <c r="F381" t="s">
        <v>27</v>
      </c>
      <c r="G381" t="str">
        <f t="shared" si="15"/>
        <v>LTSU_LV_DemandBUTLERS PLACESummer 2027</v>
      </c>
      <c r="H381" t="s">
        <v>412</v>
      </c>
      <c r="I381" s="64">
        <v>4.017947249999998E-2</v>
      </c>
      <c r="J381" s="5">
        <v>46508</v>
      </c>
      <c r="K381" s="5">
        <v>46660</v>
      </c>
      <c r="L381" t="s">
        <v>409</v>
      </c>
      <c r="N381" s="63">
        <v>0.79166666666666663</v>
      </c>
      <c r="O381" s="63">
        <v>0.875</v>
      </c>
      <c r="P381" s="63" t="str">
        <f t="shared" si="16"/>
        <v>19:00 - 21:00</v>
      </c>
      <c r="Q381" t="s">
        <v>415</v>
      </c>
      <c r="R381">
        <v>218</v>
      </c>
      <c r="S381" t="s">
        <v>415</v>
      </c>
      <c r="T381" t="s">
        <v>415</v>
      </c>
      <c r="U381" t="s">
        <v>415</v>
      </c>
      <c r="V381">
        <v>70</v>
      </c>
      <c r="W381" s="5" t="str">
        <f t="shared" si="17"/>
        <v>LTSU_LV_DemandBUTLERS PLACE</v>
      </c>
    </row>
    <row r="382" spans="1:23" hidden="1">
      <c r="A382" t="s">
        <v>416</v>
      </c>
      <c r="B382" t="s">
        <v>102</v>
      </c>
      <c r="C382" t="s">
        <v>48</v>
      </c>
      <c r="D382" t="s">
        <v>414</v>
      </c>
      <c r="E382" s="3">
        <v>0.4</v>
      </c>
      <c r="F382" t="s">
        <v>27</v>
      </c>
      <c r="G382" t="str">
        <f t="shared" si="15"/>
        <v>LTSU_LV_DemandCAMAC ROADSummer 2027</v>
      </c>
      <c r="H382" t="s">
        <v>412</v>
      </c>
      <c r="I382" s="64">
        <v>1.9085523999999965E-2</v>
      </c>
      <c r="J382" s="5">
        <v>46508</v>
      </c>
      <c r="K382" s="5">
        <v>46660</v>
      </c>
      <c r="L382" t="s">
        <v>409</v>
      </c>
      <c r="N382" s="63">
        <v>0.79166666666666663</v>
      </c>
      <c r="O382" s="63">
        <v>0.875</v>
      </c>
      <c r="P382" s="63" t="str">
        <f t="shared" si="16"/>
        <v>19:00 - 21:00</v>
      </c>
      <c r="Q382" t="s">
        <v>415</v>
      </c>
      <c r="R382">
        <v>218</v>
      </c>
      <c r="S382" t="s">
        <v>415</v>
      </c>
      <c r="T382" t="s">
        <v>415</v>
      </c>
      <c r="U382" t="s">
        <v>415</v>
      </c>
      <c r="V382">
        <v>70</v>
      </c>
      <c r="W382" s="5" t="str">
        <f t="shared" si="17"/>
        <v>LTSU_LV_DemandCAMAC ROAD</v>
      </c>
    </row>
    <row r="383" spans="1:23" hidden="1">
      <c r="A383" t="s">
        <v>416</v>
      </c>
      <c r="B383" t="s">
        <v>103</v>
      </c>
      <c r="C383" t="s">
        <v>48</v>
      </c>
      <c r="D383" t="s">
        <v>406</v>
      </c>
      <c r="E383" s="3">
        <v>0.4</v>
      </c>
      <c r="F383" t="s">
        <v>27</v>
      </c>
      <c r="G383" t="str">
        <f t="shared" si="15"/>
        <v>LTSU_LV_DemandCANNON LN 194Summer 2027</v>
      </c>
      <c r="H383" t="s">
        <v>412</v>
      </c>
      <c r="I383" s="64">
        <v>3.6463550445000034E-2</v>
      </c>
      <c r="J383" s="5">
        <v>46508</v>
      </c>
      <c r="K383" s="5">
        <v>46660</v>
      </c>
      <c r="L383" t="s">
        <v>409</v>
      </c>
      <c r="N383" s="63">
        <v>0.79166666666666663</v>
      </c>
      <c r="O383" s="63">
        <v>0.875</v>
      </c>
      <c r="P383" s="63" t="str">
        <f t="shared" si="16"/>
        <v>19:00 - 21:00</v>
      </c>
      <c r="Q383" t="s">
        <v>415</v>
      </c>
      <c r="R383">
        <v>218</v>
      </c>
      <c r="S383" t="s">
        <v>415</v>
      </c>
      <c r="T383" t="s">
        <v>415</v>
      </c>
      <c r="U383" t="s">
        <v>415</v>
      </c>
      <c r="V383">
        <v>70</v>
      </c>
      <c r="W383" s="5" t="str">
        <f t="shared" si="17"/>
        <v>LTSU_LV_DemandCANNON LN 194</v>
      </c>
    </row>
    <row r="384" spans="1:23" hidden="1">
      <c r="A384" t="s">
        <v>416</v>
      </c>
      <c r="B384" t="s">
        <v>104</v>
      </c>
      <c r="C384" t="s">
        <v>48</v>
      </c>
      <c r="D384" t="s">
        <v>406</v>
      </c>
      <c r="E384" s="3">
        <v>0.4</v>
      </c>
      <c r="F384" t="s">
        <v>27</v>
      </c>
      <c r="G384" t="str">
        <f t="shared" si="15"/>
        <v>LTSU_LV_DemandCAREY RDSummer 2027</v>
      </c>
      <c r="H384" t="s">
        <v>412</v>
      </c>
      <c r="I384" s="64">
        <v>8.8207836299999967E-2</v>
      </c>
      <c r="J384" s="5">
        <v>46508</v>
      </c>
      <c r="K384" s="5">
        <v>46660</v>
      </c>
      <c r="L384" t="s">
        <v>409</v>
      </c>
      <c r="N384" s="63">
        <v>0.79166666666666663</v>
      </c>
      <c r="O384" s="63">
        <v>0.875</v>
      </c>
      <c r="P384" s="63" t="str">
        <f t="shared" si="16"/>
        <v>19:00 - 21:00</v>
      </c>
      <c r="Q384" t="s">
        <v>415</v>
      </c>
      <c r="R384">
        <v>218</v>
      </c>
      <c r="S384" t="s">
        <v>415</v>
      </c>
      <c r="T384" t="s">
        <v>415</v>
      </c>
      <c r="U384" t="s">
        <v>415</v>
      </c>
      <c r="V384">
        <v>70</v>
      </c>
      <c r="W384" s="5" t="str">
        <f t="shared" si="17"/>
        <v>LTSU_LV_DemandCAREY RD</v>
      </c>
    </row>
    <row r="385" spans="1:23" hidden="1">
      <c r="A385" t="s">
        <v>416</v>
      </c>
      <c r="B385" t="s">
        <v>105</v>
      </c>
      <c r="C385" t="s">
        <v>48</v>
      </c>
      <c r="D385" t="s">
        <v>413</v>
      </c>
      <c r="E385" s="3">
        <v>0.4</v>
      </c>
      <c r="F385" t="s">
        <v>27</v>
      </c>
      <c r="G385" t="str">
        <f t="shared" si="15"/>
        <v>LTSU_LV_DemandCARNARVON RD COLLEGE PTSummer 2027</v>
      </c>
      <c r="H385" t="s">
        <v>412</v>
      </c>
      <c r="I385" s="64">
        <v>3.1975912000000051E-2</v>
      </c>
      <c r="J385" s="5">
        <v>46508</v>
      </c>
      <c r="K385" s="5">
        <v>46660</v>
      </c>
      <c r="L385" t="s">
        <v>409</v>
      </c>
      <c r="N385" s="63">
        <v>0.79166666666666663</v>
      </c>
      <c r="O385" s="63">
        <v>0.875</v>
      </c>
      <c r="P385" s="63" t="str">
        <f t="shared" si="16"/>
        <v>19:00 - 21:00</v>
      </c>
      <c r="Q385" t="s">
        <v>415</v>
      </c>
      <c r="R385">
        <v>218</v>
      </c>
      <c r="S385" t="s">
        <v>415</v>
      </c>
      <c r="T385" t="s">
        <v>415</v>
      </c>
      <c r="U385" t="s">
        <v>415</v>
      </c>
      <c r="V385">
        <v>70</v>
      </c>
      <c r="W385" s="5" t="str">
        <f t="shared" si="17"/>
        <v>LTSU_LV_DemandCARNARVON RD COLLEGE PT</v>
      </c>
    </row>
    <row r="386" spans="1:23" hidden="1">
      <c r="A386" t="s">
        <v>416</v>
      </c>
      <c r="B386" t="s">
        <v>106</v>
      </c>
      <c r="C386" t="s">
        <v>48</v>
      </c>
      <c r="D386" t="s">
        <v>406</v>
      </c>
      <c r="E386" s="3">
        <v>0.4</v>
      </c>
      <c r="F386" t="s">
        <v>27</v>
      </c>
      <c r="G386" t="str">
        <f t="shared" si="15"/>
        <v>LTSU_LV_DemandCASTLE HILLSummer 2027</v>
      </c>
      <c r="H386" t="s">
        <v>412</v>
      </c>
      <c r="I386" s="64">
        <v>1.7076583000000034E-2</v>
      </c>
      <c r="J386" s="5">
        <v>46508</v>
      </c>
      <c r="K386" s="5">
        <v>46660</v>
      </c>
      <c r="L386" t="s">
        <v>409</v>
      </c>
      <c r="N386" s="63">
        <v>0.79166666666666663</v>
      </c>
      <c r="O386" s="63">
        <v>0.875</v>
      </c>
      <c r="P386" s="63" t="str">
        <f t="shared" si="16"/>
        <v>19:00 - 21:00</v>
      </c>
      <c r="Q386" t="s">
        <v>415</v>
      </c>
      <c r="R386">
        <v>218</v>
      </c>
      <c r="S386" t="s">
        <v>415</v>
      </c>
      <c r="T386" t="s">
        <v>415</v>
      </c>
      <c r="U386" t="s">
        <v>415</v>
      </c>
      <c r="V386">
        <v>70</v>
      </c>
      <c r="W386" s="5" t="str">
        <f t="shared" si="17"/>
        <v>LTSU_LV_DemandCASTLE HILL</v>
      </c>
    </row>
    <row r="387" spans="1:23" hidden="1">
      <c r="A387" t="s">
        <v>416</v>
      </c>
      <c r="B387" t="s">
        <v>107</v>
      </c>
      <c r="C387" t="s">
        <v>48</v>
      </c>
      <c r="D387" t="s">
        <v>406</v>
      </c>
      <c r="E387" s="3">
        <v>0.4</v>
      </c>
      <c r="F387" t="s">
        <v>27</v>
      </c>
      <c r="G387" t="str">
        <f t="shared" ref="G387:G450" si="18">_xlfn.CONCAT(C387,B387,F387)</f>
        <v>LTSU_LV_DemandCASTLE PKSummer 2027</v>
      </c>
      <c r="H387" t="s">
        <v>412</v>
      </c>
      <c r="I387" s="64">
        <v>7.2233459E-2</v>
      </c>
      <c r="J387" s="5">
        <v>46508</v>
      </c>
      <c r="K387" s="5">
        <v>46660</v>
      </c>
      <c r="L387" t="s">
        <v>409</v>
      </c>
      <c r="N387" s="63">
        <v>0.79166666666666663</v>
      </c>
      <c r="O387" s="63">
        <v>0.875</v>
      </c>
      <c r="P387" s="63" t="str">
        <f t="shared" ref="P387:P450" si="19">TEXT(N387,"HH:MM") &amp; " - " &amp; TEXT(O387,"HH:MM")</f>
        <v>19:00 - 21:00</v>
      </c>
      <c r="Q387" t="s">
        <v>415</v>
      </c>
      <c r="R387">
        <v>218</v>
      </c>
      <c r="S387" t="s">
        <v>415</v>
      </c>
      <c r="T387" t="s">
        <v>415</v>
      </c>
      <c r="U387" t="s">
        <v>415</v>
      </c>
      <c r="V387">
        <v>70</v>
      </c>
      <c r="W387" s="5" t="str">
        <f t="shared" ref="W387:W450" si="20">_xlfn.CONCAT(C387,B387)</f>
        <v>LTSU_LV_DemandCASTLE PK</v>
      </c>
    </row>
    <row r="388" spans="1:23" hidden="1">
      <c r="A388" t="s">
        <v>416</v>
      </c>
      <c r="B388" t="s">
        <v>108</v>
      </c>
      <c r="C388" t="s">
        <v>48</v>
      </c>
      <c r="D388" t="s">
        <v>413</v>
      </c>
      <c r="E388" s="3">
        <v>0.4</v>
      </c>
      <c r="F388" t="s">
        <v>27</v>
      </c>
      <c r="G388" t="str">
        <f t="shared" si="18"/>
        <v>LTSU_LV_DemandCASTLECOMBE RD S/O 66Summer 2027</v>
      </c>
      <c r="H388" t="s">
        <v>412</v>
      </c>
      <c r="I388" s="64">
        <v>6.3513188499999984E-2</v>
      </c>
      <c r="J388" s="5">
        <v>46508</v>
      </c>
      <c r="K388" s="5">
        <v>46660</v>
      </c>
      <c r="L388" t="s">
        <v>409</v>
      </c>
      <c r="N388" s="63">
        <v>0.79166666666666663</v>
      </c>
      <c r="O388" s="63">
        <v>0.875</v>
      </c>
      <c r="P388" s="63" t="str">
        <f t="shared" si="19"/>
        <v>19:00 - 21:00</v>
      </c>
      <c r="Q388" t="s">
        <v>415</v>
      </c>
      <c r="R388">
        <v>218</v>
      </c>
      <c r="S388" t="s">
        <v>415</v>
      </c>
      <c r="T388" t="s">
        <v>415</v>
      </c>
      <c r="U388" t="s">
        <v>415</v>
      </c>
      <c r="V388">
        <v>70</v>
      </c>
      <c r="W388" s="5" t="str">
        <f t="shared" si="20"/>
        <v>LTSU_LV_DemandCASTLECOMBE RD S/O 66</v>
      </c>
    </row>
    <row r="389" spans="1:23" hidden="1">
      <c r="A389" t="s">
        <v>416</v>
      </c>
      <c r="B389" t="s">
        <v>109</v>
      </c>
      <c r="C389" t="s">
        <v>48</v>
      </c>
      <c r="D389" t="s">
        <v>406</v>
      </c>
      <c r="E389" s="3">
        <v>0.4</v>
      </c>
      <c r="F389" t="s">
        <v>27</v>
      </c>
      <c r="G389" t="str">
        <f t="shared" si="18"/>
        <v>LTSU_LV_DemandCAWBECK ROADSummer 2027</v>
      </c>
      <c r="H389" t="s">
        <v>412</v>
      </c>
      <c r="I389" s="64">
        <v>1.8345815144999989E-2</v>
      </c>
      <c r="J389" s="5">
        <v>46508</v>
      </c>
      <c r="K389" s="5">
        <v>46660</v>
      </c>
      <c r="L389" t="s">
        <v>409</v>
      </c>
      <c r="N389" s="63">
        <v>0.79166666666666663</v>
      </c>
      <c r="O389" s="63">
        <v>0.875</v>
      </c>
      <c r="P389" s="63" t="str">
        <f t="shared" si="19"/>
        <v>19:00 - 21:00</v>
      </c>
      <c r="Q389" t="s">
        <v>415</v>
      </c>
      <c r="R389">
        <v>218</v>
      </c>
      <c r="S389" t="s">
        <v>415</v>
      </c>
      <c r="T389" t="s">
        <v>415</v>
      </c>
      <c r="U389" t="s">
        <v>415</v>
      </c>
      <c r="V389">
        <v>70</v>
      </c>
      <c r="W389" s="5" t="str">
        <f t="shared" si="20"/>
        <v>LTSU_LV_DemandCAWBECK ROAD</v>
      </c>
    </row>
    <row r="390" spans="1:23" hidden="1">
      <c r="A390" t="s">
        <v>416</v>
      </c>
      <c r="B390" t="s">
        <v>110</v>
      </c>
      <c r="C390" t="s">
        <v>48</v>
      </c>
      <c r="D390" t="s">
        <v>414</v>
      </c>
      <c r="E390" s="3">
        <v>0.4</v>
      </c>
      <c r="F390" t="s">
        <v>27</v>
      </c>
      <c r="G390" t="str">
        <f t="shared" si="18"/>
        <v>LTSU_LV_DemandCENTRAL COURTSummer 2027</v>
      </c>
      <c r="H390" t="s">
        <v>412</v>
      </c>
      <c r="I390" s="64">
        <v>1.1839777500000004E-2</v>
      </c>
      <c r="J390" s="5">
        <v>46508</v>
      </c>
      <c r="K390" s="5">
        <v>46660</v>
      </c>
      <c r="L390" t="s">
        <v>409</v>
      </c>
      <c r="N390" s="63">
        <v>0.79166666666666663</v>
      </c>
      <c r="O390" s="63">
        <v>0.875</v>
      </c>
      <c r="P390" s="63" t="str">
        <f t="shared" si="19"/>
        <v>19:00 - 21:00</v>
      </c>
      <c r="Q390" t="s">
        <v>415</v>
      </c>
      <c r="R390">
        <v>218</v>
      </c>
      <c r="S390" t="s">
        <v>415</v>
      </c>
      <c r="T390" t="s">
        <v>415</v>
      </c>
      <c r="U390" t="s">
        <v>415</v>
      </c>
      <c r="V390">
        <v>70</v>
      </c>
      <c r="W390" s="5" t="str">
        <f t="shared" si="20"/>
        <v>LTSU_LV_DemandCENTRAL COURT</v>
      </c>
    </row>
    <row r="391" spans="1:23" hidden="1">
      <c r="A391" t="s">
        <v>416</v>
      </c>
      <c r="B391" t="s">
        <v>111</v>
      </c>
      <c r="C391" t="s">
        <v>48</v>
      </c>
      <c r="D391" t="s">
        <v>413</v>
      </c>
      <c r="E391" s="3">
        <v>0.4</v>
      </c>
      <c r="F391" t="s">
        <v>27</v>
      </c>
      <c r="G391" t="str">
        <f t="shared" si="18"/>
        <v>LTSU_LV_DemandCEPHAS ST  PEMELL HSESummer 2027</v>
      </c>
      <c r="H391" t="s">
        <v>412</v>
      </c>
      <c r="I391" s="64">
        <v>0.01</v>
      </c>
      <c r="J391" s="5">
        <v>46508</v>
      </c>
      <c r="K391" s="5">
        <v>46660</v>
      </c>
      <c r="L391" t="s">
        <v>409</v>
      </c>
      <c r="N391" s="63">
        <v>0.79166666666666663</v>
      </c>
      <c r="O391" s="63">
        <v>0.875</v>
      </c>
      <c r="P391" s="63" t="str">
        <f t="shared" si="19"/>
        <v>19:00 - 21:00</v>
      </c>
      <c r="Q391" t="s">
        <v>415</v>
      </c>
      <c r="R391">
        <v>218</v>
      </c>
      <c r="S391" t="s">
        <v>415</v>
      </c>
      <c r="T391" t="s">
        <v>415</v>
      </c>
      <c r="U391" t="s">
        <v>415</v>
      </c>
      <c r="V391">
        <v>70</v>
      </c>
      <c r="W391" s="5" t="str">
        <f t="shared" si="20"/>
        <v>LTSU_LV_DemandCEPHAS ST  PEMELL HSE</v>
      </c>
    </row>
    <row r="392" spans="1:23" hidden="1">
      <c r="A392" t="s">
        <v>416</v>
      </c>
      <c r="B392" t="s">
        <v>112</v>
      </c>
      <c r="C392" t="s">
        <v>48</v>
      </c>
      <c r="D392" t="s">
        <v>413</v>
      </c>
      <c r="E392" s="3">
        <v>0.4</v>
      </c>
      <c r="F392" t="s">
        <v>27</v>
      </c>
      <c r="G392" t="str">
        <f t="shared" si="18"/>
        <v>LTSU_LV_DemandCHADWELL AVE WILNETT CTSummer 2027</v>
      </c>
      <c r="H392" t="s">
        <v>412</v>
      </c>
      <c r="I392" s="64">
        <v>8.717320949999996E-2</v>
      </c>
      <c r="J392" s="5">
        <v>46508</v>
      </c>
      <c r="K392" s="5">
        <v>46660</v>
      </c>
      <c r="L392" t="s">
        <v>409</v>
      </c>
      <c r="N392" s="63">
        <v>0.79166666666666663</v>
      </c>
      <c r="O392" s="63">
        <v>0.875</v>
      </c>
      <c r="P392" s="63" t="str">
        <f t="shared" si="19"/>
        <v>19:00 - 21:00</v>
      </c>
      <c r="Q392" t="s">
        <v>415</v>
      </c>
      <c r="R392">
        <v>218</v>
      </c>
      <c r="S392" t="s">
        <v>415</v>
      </c>
      <c r="T392" t="s">
        <v>415</v>
      </c>
      <c r="U392" t="s">
        <v>415</v>
      </c>
      <c r="V392">
        <v>70</v>
      </c>
      <c r="W392" s="5" t="str">
        <f t="shared" si="20"/>
        <v>LTSU_LV_DemandCHADWELL AVE WILNETT CT</v>
      </c>
    </row>
    <row r="393" spans="1:23" hidden="1">
      <c r="A393" t="s">
        <v>416</v>
      </c>
      <c r="B393" t="s">
        <v>113</v>
      </c>
      <c r="C393" t="s">
        <v>48</v>
      </c>
      <c r="D393" t="s">
        <v>413</v>
      </c>
      <c r="E393" s="3">
        <v>0.4</v>
      </c>
      <c r="F393" t="s">
        <v>27</v>
      </c>
      <c r="G393" t="str">
        <f t="shared" si="18"/>
        <v>LTSU_LV_DemandCHARLTON PK LANE LIDOSummer 2027</v>
      </c>
      <c r="H393" t="s">
        <v>412</v>
      </c>
      <c r="I393" s="64">
        <v>1.9434808500000008E-2</v>
      </c>
      <c r="J393" s="5">
        <v>46508</v>
      </c>
      <c r="K393" s="5">
        <v>46660</v>
      </c>
      <c r="L393" t="s">
        <v>409</v>
      </c>
      <c r="N393" s="63">
        <v>0.79166666666666663</v>
      </c>
      <c r="O393" s="63">
        <v>0.875</v>
      </c>
      <c r="P393" s="63" t="str">
        <f t="shared" si="19"/>
        <v>19:00 - 21:00</v>
      </c>
      <c r="Q393" t="s">
        <v>415</v>
      </c>
      <c r="R393">
        <v>218</v>
      </c>
      <c r="S393" t="s">
        <v>415</v>
      </c>
      <c r="T393" t="s">
        <v>415</v>
      </c>
      <c r="U393" t="s">
        <v>415</v>
      </c>
      <c r="V393">
        <v>70</v>
      </c>
      <c r="W393" s="5" t="str">
        <f t="shared" si="20"/>
        <v>LTSU_LV_DemandCHARLTON PK LANE LIDO</v>
      </c>
    </row>
    <row r="394" spans="1:23" hidden="1">
      <c r="A394" t="s">
        <v>416</v>
      </c>
      <c r="B394" t="s">
        <v>114</v>
      </c>
      <c r="C394" t="s">
        <v>48</v>
      </c>
      <c r="D394" t="s">
        <v>413</v>
      </c>
      <c r="E394" s="3">
        <v>0.4</v>
      </c>
      <c r="F394" t="s">
        <v>27</v>
      </c>
      <c r="G394" t="str">
        <f t="shared" si="18"/>
        <v>LTSU_LV_DemandCHARTON CLOSESummer 2027</v>
      </c>
      <c r="H394" t="s">
        <v>412</v>
      </c>
      <c r="I394" s="64">
        <v>0.01</v>
      </c>
      <c r="J394" s="5">
        <v>46508</v>
      </c>
      <c r="K394" s="5">
        <v>46660</v>
      </c>
      <c r="L394" t="s">
        <v>409</v>
      </c>
      <c r="N394" s="63">
        <v>0.79166666666666663</v>
      </c>
      <c r="O394" s="63">
        <v>0.875</v>
      </c>
      <c r="P394" s="63" t="str">
        <f t="shared" si="19"/>
        <v>19:00 - 21:00</v>
      </c>
      <c r="Q394" t="s">
        <v>415</v>
      </c>
      <c r="R394">
        <v>218</v>
      </c>
      <c r="S394" t="s">
        <v>415</v>
      </c>
      <c r="T394" t="s">
        <v>415</v>
      </c>
      <c r="U394" t="s">
        <v>415</v>
      </c>
      <c r="V394">
        <v>70</v>
      </c>
      <c r="W394" s="5" t="str">
        <f t="shared" si="20"/>
        <v>LTSU_LV_DemandCHARTON CLOSE</v>
      </c>
    </row>
    <row r="395" spans="1:23" hidden="1">
      <c r="A395" t="s">
        <v>416</v>
      </c>
      <c r="B395" t="s">
        <v>115</v>
      </c>
      <c r="C395" t="s">
        <v>48</v>
      </c>
      <c r="D395" t="s">
        <v>406</v>
      </c>
      <c r="E395" s="3">
        <v>0.4</v>
      </c>
      <c r="F395" t="s">
        <v>27</v>
      </c>
      <c r="G395" t="str">
        <f t="shared" si="18"/>
        <v>LTSU_LV_DemandCHARTWELL BUSINESS PKSummer 2027</v>
      </c>
      <c r="H395" t="s">
        <v>412</v>
      </c>
      <c r="I395" s="64">
        <v>0.01</v>
      </c>
      <c r="J395" s="5">
        <v>46508</v>
      </c>
      <c r="K395" s="5">
        <v>46660</v>
      </c>
      <c r="L395" t="s">
        <v>409</v>
      </c>
      <c r="N395" s="63">
        <v>0.79166666666666663</v>
      </c>
      <c r="O395" s="63">
        <v>0.875</v>
      </c>
      <c r="P395" s="63" t="str">
        <f t="shared" si="19"/>
        <v>19:00 - 21:00</v>
      </c>
      <c r="Q395" t="s">
        <v>415</v>
      </c>
      <c r="R395">
        <v>218</v>
      </c>
      <c r="S395" t="s">
        <v>415</v>
      </c>
      <c r="T395" t="s">
        <v>415</v>
      </c>
      <c r="U395" t="s">
        <v>415</v>
      </c>
      <c r="V395">
        <v>70</v>
      </c>
      <c r="W395" s="5" t="str">
        <f t="shared" si="20"/>
        <v>LTSU_LV_DemandCHARTWELL BUSINESS PK</v>
      </c>
    </row>
    <row r="396" spans="1:23" hidden="1">
      <c r="A396" t="s">
        <v>416</v>
      </c>
      <c r="B396" t="s">
        <v>116</v>
      </c>
      <c r="C396" t="s">
        <v>48</v>
      </c>
      <c r="D396" t="s">
        <v>414</v>
      </c>
      <c r="E396" s="3">
        <v>0.4</v>
      </c>
      <c r="F396" t="s">
        <v>27</v>
      </c>
      <c r="G396" t="str">
        <f t="shared" si="18"/>
        <v>LTSU_LV_DemandCHESTNUT WAYSummer 2027</v>
      </c>
      <c r="H396" t="s">
        <v>412</v>
      </c>
      <c r="I396" s="64">
        <v>0.01</v>
      </c>
      <c r="J396" s="5">
        <v>46508</v>
      </c>
      <c r="K396" s="5">
        <v>46660</v>
      </c>
      <c r="L396" t="s">
        <v>409</v>
      </c>
      <c r="N396" s="63">
        <v>0.79166666666666663</v>
      </c>
      <c r="O396" s="63">
        <v>0.875</v>
      </c>
      <c r="P396" s="63" t="str">
        <f t="shared" si="19"/>
        <v>19:00 - 21:00</v>
      </c>
      <c r="Q396" t="s">
        <v>415</v>
      </c>
      <c r="R396">
        <v>218</v>
      </c>
      <c r="S396" t="s">
        <v>415</v>
      </c>
      <c r="T396" t="s">
        <v>415</v>
      </c>
      <c r="U396" t="s">
        <v>415</v>
      </c>
      <c r="V396">
        <v>70</v>
      </c>
      <c r="W396" s="5" t="str">
        <f t="shared" si="20"/>
        <v>LTSU_LV_DemandCHESTNUT WAY</v>
      </c>
    </row>
    <row r="397" spans="1:23" hidden="1">
      <c r="A397" t="s">
        <v>416</v>
      </c>
      <c r="B397" t="s">
        <v>117</v>
      </c>
      <c r="C397" t="s">
        <v>48</v>
      </c>
      <c r="D397" t="s">
        <v>406</v>
      </c>
      <c r="E397" s="3">
        <v>0.4</v>
      </c>
      <c r="F397" t="s">
        <v>27</v>
      </c>
      <c r="G397" t="str">
        <f t="shared" si="18"/>
        <v>LTSU_LV_DemandCHRISTCHURCH STREETSummer 2027</v>
      </c>
      <c r="H397" t="s">
        <v>412</v>
      </c>
      <c r="I397" s="64">
        <v>6.4115331209999973E-2</v>
      </c>
      <c r="J397" s="5">
        <v>46508</v>
      </c>
      <c r="K397" s="5">
        <v>46660</v>
      </c>
      <c r="L397" t="s">
        <v>409</v>
      </c>
      <c r="N397" s="63">
        <v>0.79166666666666663</v>
      </c>
      <c r="O397" s="63">
        <v>0.875</v>
      </c>
      <c r="P397" s="63" t="str">
        <f t="shared" si="19"/>
        <v>19:00 - 21:00</v>
      </c>
      <c r="Q397" t="s">
        <v>415</v>
      </c>
      <c r="R397">
        <v>218</v>
      </c>
      <c r="S397" t="s">
        <v>415</v>
      </c>
      <c r="T397" t="s">
        <v>415</v>
      </c>
      <c r="U397" t="s">
        <v>415</v>
      </c>
      <c r="V397">
        <v>70</v>
      </c>
      <c r="W397" s="5" t="str">
        <f t="shared" si="20"/>
        <v>LTSU_LV_DemandCHRISTCHURCH STREET</v>
      </c>
    </row>
    <row r="398" spans="1:23" hidden="1">
      <c r="A398" t="s">
        <v>416</v>
      </c>
      <c r="B398" t="s">
        <v>118</v>
      </c>
      <c r="C398" t="s">
        <v>48</v>
      </c>
      <c r="D398" t="s">
        <v>414</v>
      </c>
      <c r="E398" s="3">
        <v>0.4</v>
      </c>
      <c r="F398" t="s">
        <v>27</v>
      </c>
      <c r="G398" t="str">
        <f t="shared" si="18"/>
        <v>LTSU_LV_DemandCHURCH LANESummer 2027</v>
      </c>
      <c r="H398" t="s">
        <v>412</v>
      </c>
      <c r="I398" s="64">
        <v>0.01</v>
      </c>
      <c r="J398" s="5">
        <v>46508</v>
      </c>
      <c r="K398" s="5">
        <v>46660</v>
      </c>
      <c r="L398" t="s">
        <v>409</v>
      </c>
      <c r="N398" s="63">
        <v>0.79166666666666663</v>
      </c>
      <c r="O398" s="63">
        <v>0.875</v>
      </c>
      <c r="P398" s="63" t="str">
        <f t="shared" si="19"/>
        <v>19:00 - 21:00</v>
      </c>
      <c r="Q398" t="s">
        <v>415</v>
      </c>
      <c r="R398">
        <v>218</v>
      </c>
      <c r="S398" t="s">
        <v>415</v>
      </c>
      <c r="T398" t="s">
        <v>415</v>
      </c>
      <c r="U398" t="s">
        <v>415</v>
      </c>
      <c r="V398">
        <v>70</v>
      </c>
      <c r="W398" s="5" t="str">
        <f t="shared" si="20"/>
        <v>LTSU_LV_DemandCHURCH LANE</v>
      </c>
    </row>
    <row r="399" spans="1:23" hidden="1">
      <c r="A399" t="s">
        <v>416</v>
      </c>
      <c r="B399" t="s">
        <v>119</v>
      </c>
      <c r="C399" t="s">
        <v>48</v>
      </c>
      <c r="D399" t="s">
        <v>406</v>
      </c>
      <c r="E399" s="3">
        <v>0.4</v>
      </c>
      <c r="F399" t="s">
        <v>27</v>
      </c>
      <c r="G399" t="str">
        <f t="shared" si="18"/>
        <v>LTSU_LV_DemandCHURCH LNSummer 2027</v>
      </c>
      <c r="H399" t="s">
        <v>412</v>
      </c>
      <c r="I399" s="64">
        <v>0.01</v>
      </c>
      <c r="J399" s="5">
        <v>46508</v>
      </c>
      <c r="K399" s="5">
        <v>46660</v>
      </c>
      <c r="L399" t="s">
        <v>409</v>
      </c>
      <c r="N399" s="63">
        <v>0.79166666666666663</v>
      </c>
      <c r="O399" s="63">
        <v>0.875</v>
      </c>
      <c r="P399" s="63" t="str">
        <f t="shared" si="19"/>
        <v>19:00 - 21:00</v>
      </c>
      <c r="Q399" t="s">
        <v>415</v>
      </c>
      <c r="R399">
        <v>218</v>
      </c>
      <c r="S399" t="s">
        <v>415</v>
      </c>
      <c r="T399" t="s">
        <v>415</v>
      </c>
      <c r="U399" t="s">
        <v>415</v>
      </c>
      <c r="V399">
        <v>70</v>
      </c>
      <c r="W399" s="5" t="str">
        <f t="shared" si="20"/>
        <v>LTSU_LV_DemandCHURCH LN</v>
      </c>
    </row>
    <row r="400" spans="1:23" hidden="1">
      <c r="A400" t="s">
        <v>416</v>
      </c>
      <c r="B400" t="s">
        <v>120</v>
      </c>
      <c r="C400" t="s">
        <v>48</v>
      </c>
      <c r="D400" t="s">
        <v>413</v>
      </c>
      <c r="E400" s="3">
        <v>0.4</v>
      </c>
      <c r="F400" t="s">
        <v>27</v>
      </c>
      <c r="G400" t="str">
        <f t="shared" si="18"/>
        <v>LTSU_LV_DemandCHURCH RISESummer 2027</v>
      </c>
      <c r="H400" t="s">
        <v>412</v>
      </c>
      <c r="I400" s="64">
        <v>0.01</v>
      </c>
      <c r="J400" s="5">
        <v>46508</v>
      </c>
      <c r="K400" s="5">
        <v>46660</v>
      </c>
      <c r="L400" t="s">
        <v>409</v>
      </c>
      <c r="N400" s="63">
        <v>0.79166666666666663</v>
      </c>
      <c r="O400" s="63">
        <v>0.875</v>
      </c>
      <c r="P400" s="63" t="str">
        <f t="shared" si="19"/>
        <v>19:00 - 21:00</v>
      </c>
      <c r="Q400" t="s">
        <v>415</v>
      </c>
      <c r="R400">
        <v>218</v>
      </c>
      <c r="S400" t="s">
        <v>415</v>
      </c>
      <c r="T400" t="s">
        <v>415</v>
      </c>
      <c r="U400" t="s">
        <v>415</v>
      </c>
      <c r="V400">
        <v>70</v>
      </c>
      <c r="W400" s="5" t="str">
        <f t="shared" si="20"/>
        <v>LTSU_LV_DemandCHURCH RISE</v>
      </c>
    </row>
    <row r="401" spans="1:23" hidden="1">
      <c r="A401" t="s">
        <v>416</v>
      </c>
      <c r="B401" t="s">
        <v>121</v>
      </c>
      <c r="C401" t="s">
        <v>48</v>
      </c>
      <c r="D401" t="s">
        <v>406</v>
      </c>
      <c r="E401" s="3">
        <v>0.4</v>
      </c>
      <c r="F401" t="s">
        <v>27</v>
      </c>
      <c r="G401" t="str">
        <f t="shared" si="18"/>
        <v>LTSU_LV_DemandCLITTERHOUSE RDSummer 2027</v>
      </c>
      <c r="H401" t="s">
        <v>412</v>
      </c>
      <c r="I401" s="64">
        <v>4.8937498499999954E-2</v>
      </c>
      <c r="J401" s="5">
        <v>46508</v>
      </c>
      <c r="K401" s="5">
        <v>46660</v>
      </c>
      <c r="L401" t="s">
        <v>409</v>
      </c>
      <c r="N401" s="63">
        <v>0.79166666666666663</v>
      </c>
      <c r="O401" s="63">
        <v>0.875</v>
      </c>
      <c r="P401" s="63" t="str">
        <f t="shared" si="19"/>
        <v>19:00 - 21:00</v>
      </c>
      <c r="Q401" t="s">
        <v>415</v>
      </c>
      <c r="R401">
        <v>218</v>
      </c>
      <c r="S401" t="s">
        <v>415</v>
      </c>
      <c r="T401" t="s">
        <v>415</v>
      </c>
      <c r="U401" t="s">
        <v>415</v>
      </c>
      <c r="V401">
        <v>70</v>
      </c>
      <c r="W401" s="5" t="str">
        <f t="shared" si="20"/>
        <v>LTSU_LV_DemandCLITTERHOUSE RD</v>
      </c>
    </row>
    <row r="402" spans="1:23" hidden="1">
      <c r="A402" t="s">
        <v>416</v>
      </c>
      <c r="B402" t="s">
        <v>122</v>
      </c>
      <c r="C402" t="s">
        <v>48</v>
      </c>
      <c r="D402" t="s">
        <v>413</v>
      </c>
      <c r="E402" s="3">
        <v>0.4</v>
      </c>
      <c r="F402" t="s">
        <v>27</v>
      </c>
      <c r="G402" t="str">
        <f t="shared" si="18"/>
        <v>LTSU_LV_DemandCOLBERG PLACESummer 2027</v>
      </c>
      <c r="H402" t="s">
        <v>412</v>
      </c>
      <c r="I402" s="64">
        <v>7.5047916000000048E-2</v>
      </c>
      <c r="J402" s="5">
        <v>46508</v>
      </c>
      <c r="K402" s="5">
        <v>46660</v>
      </c>
      <c r="L402" t="s">
        <v>409</v>
      </c>
      <c r="N402" s="63">
        <v>0.79166666666666663</v>
      </c>
      <c r="O402" s="63">
        <v>0.875</v>
      </c>
      <c r="P402" s="63" t="str">
        <f t="shared" si="19"/>
        <v>19:00 - 21:00</v>
      </c>
      <c r="Q402" t="s">
        <v>415</v>
      </c>
      <c r="R402">
        <v>218</v>
      </c>
      <c r="S402" t="s">
        <v>415</v>
      </c>
      <c r="T402" t="s">
        <v>415</v>
      </c>
      <c r="U402" t="s">
        <v>415</v>
      </c>
      <c r="V402">
        <v>70</v>
      </c>
      <c r="W402" s="5" t="str">
        <f t="shared" si="20"/>
        <v>LTSU_LV_DemandCOLBERG PLACE</v>
      </c>
    </row>
    <row r="403" spans="1:23" hidden="1">
      <c r="A403" t="s">
        <v>416</v>
      </c>
      <c r="B403" t="s">
        <v>123</v>
      </c>
      <c r="C403" t="s">
        <v>48</v>
      </c>
      <c r="D403" t="s">
        <v>414</v>
      </c>
      <c r="E403" s="3">
        <v>0.4</v>
      </c>
      <c r="F403" t="s">
        <v>27</v>
      </c>
      <c r="G403" t="str">
        <f t="shared" si="18"/>
        <v>LTSU_LV_DemandCOLDHARBOUR ROADSummer 2027</v>
      </c>
      <c r="H403" t="s">
        <v>412</v>
      </c>
      <c r="I403" s="64">
        <v>0.10074820500000004</v>
      </c>
      <c r="J403" s="5">
        <v>46508</v>
      </c>
      <c r="K403" s="5">
        <v>46660</v>
      </c>
      <c r="L403" t="s">
        <v>409</v>
      </c>
      <c r="N403" s="63">
        <v>0.79166666666666663</v>
      </c>
      <c r="O403" s="63">
        <v>0.875</v>
      </c>
      <c r="P403" s="63" t="str">
        <f t="shared" si="19"/>
        <v>19:00 - 21:00</v>
      </c>
      <c r="Q403" t="s">
        <v>415</v>
      </c>
      <c r="R403">
        <v>218</v>
      </c>
      <c r="S403" t="s">
        <v>415</v>
      </c>
      <c r="T403" t="s">
        <v>415</v>
      </c>
      <c r="U403" t="s">
        <v>415</v>
      </c>
      <c r="V403">
        <v>70</v>
      </c>
      <c r="W403" s="5" t="str">
        <f t="shared" si="20"/>
        <v>LTSU_LV_DemandCOLDHARBOUR ROAD</v>
      </c>
    </row>
    <row r="404" spans="1:23" hidden="1">
      <c r="A404" t="s">
        <v>416</v>
      </c>
      <c r="B404" t="s">
        <v>124</v>
      </c>
      <c r="C404" t="s">
        <v>48</v>
      </c>
      <c r="D404" t="s">
        <v>406</v>
      </c>
      <c r="E404" s="3">
        <v>0.4</v>
      </c>
      <c r="F404" t="s">
        <v>27</v>
      </c>
      <c r="G404" t="str">
        <f t="shared" si="18"/>
        <v>LTSU_LV_DemandCOLTHORPE RDSummer 2027</v>
      </c>
      <c r="H404" t="s">
        <v>412</v>
      </c>
      <c r="I404" s="64">
        <v>1.0718303715E-2</v>
      </c>
      <c r="J404" s="5">
        <v>46508</v>
      </c>
      <c r="K404" s="5">
        <v>46660</v>
      </c>
      <c r="L404" t="s">
        <v>409</v>
      </c>
      <c r="N404" s="63">
        <v>0.79166666666666663</v>
      </c>
      <c r="O404" s="63">
        <v>0.875</v>
      </c>
      <c r="P404" s="63" t="str">
        <f t="shared" si="19"/>
        <v>19:00 - 21:00</v>
      </c>
      <c r="Q404" t="s">
        <v>415</v>
      </c>
      <c r="R404">
        <v>218</v>
      </c>
      <c r="S404" t="s">
        <v>415</v>
      </c>
      <c r="T404" t="s">
        <v>415</v>
      </c>
      <c r="U404" t="s">
        <v>415</v>
      </c>
      <c r="V404">
        <v>70</v>
      </c>
      <c r="W404" s="5" t="str">
        <f t="shared" si="20"/>
        <v>LTSU_LV_DemandCOLTHORPE RD</v>
      </c>
    </row>
    <row r="405" spans="1:23" hidden="1">
      <c r="A405" t="s">
        <v>416</v>
      </c>
      <c r="B405" t="s">
        <v>125</v>
      </c>
      <c r="C405" t="s">
        <v>48</v>
      </c>
      <c r="D405" t="s">
        <v>406</v>
      </c>
      <c r="E405" s="3">
        <v>0.4</v>
      </c>
      <c r="F405" t="s">
        <v>27</v>
      </c>
      <c r="G405" t="str">
        <f t="shared" si="18"/>
        <v>LTSU_LV_DemandCOMMERCIAL HYDRAULICSSummer 2027</v>
      </c>
      <c r="H405" t="s">
        <v>412</v>
      </c>
      <c r="I405" s="64">
        <v>0.01</v>
      </c>
      <c r="J405" s="5">
        <v>46508</v>
      </c>
      <c r="K405" s="5">
        <v>46660</v>
      </c>
      <c r="L405" t="s">
        <v>409</v>
      </c>
      <c r="N405" s="63">
        <v>0.79166666666666663</v>
      </c>
      <c r="O405" s="63">
        <v>0.875</v>
      </c>
      <c r="P405" s="63" t="str">
        <f t="shared" si="19"/>
        <v>19:00 - 21:00</v>
      </c>
      <c r="Q405" t="s">
        <v>415</v>
      </c>
      <c r="R405">
        <v>218</v>
      </c>
      <c r="S405" t="s">
        <v>415</v>
      </c>
      <c r="T405" t="s">
        <v>415</v>
      </c>
      <c r="U405" t="s">
        <v>415</v>
      </c>
      <c r="V405">
        <v>70</v>
      </c>
      <c r="W405" s="5" t="str">
        <f t="shared" si="20"/>
        <v>LTSU_LV_DemandCOMMERCIAL HYDRAULICS</v>
      </c>
    </row>
    <row r="406" spans="1:23" hidden="1">
      <c r="A406" t="s">
        <v>416</v>
      </c>
      <c r="B406" t="s">
        <v>126</v>
      </c>
      <c r="C406" t="s">
        <v>48</v>
      </c>
      <c r="D406" t="s">
        <v>406</v>
      </c>
      <c r="E406" s="3">
        <v>0.4</v>
      </c>
      <c r="F406" t="s">
        <v>27</v>
      </c>
      <c r="G406" t="str">
        <f t="shared" si="18"/>
        <v>LTSU_LV_DemandCOMMON LNSummer 2027</v>
      </c>
      <c r="H406" t="s">
        <v>412</v>
      </c>
      <c r="I406" s="64">
        <v>6.8673674500000004E-2</v>
      </c>
      <c r="J406" s="5">
        <v>46508</v>
      </c>
      <c r="K406" s="5">
        <v>46660</v>
      </c>
      <c r="L406" t="s">
        <v>409</v>
      </c>
      <c r="N406" s="63">
        <v>0.79166666666666663</v>
      </c>
      <c r="O406" s="63">
        <v>0.875</v>
      </c>
      <c r="P406" s="63" t="str">
        <f t="shared" si="19"/>
        <v>19:00 - 21:00</v>
      </c>
      <c r="Q406" t="s">
        <v>415</v>
      </c>
      <c r="R406">
        <v>218</v>
      </c>
      <c r="S406" t="s">
        <v>415</v>
      </c>
      <c r="T406" t="s">
        <v>415</v>
      </c>
      <c r="U406" t="s">
        <v>415</v>
      </c>
      <c r="V406">
        <v>70</v>
      </c>
      <c r="W406" s="5" t="str">
        <f t="shared" si="20"/>
        <v>LTSU_LV_DemandCOMMON LN</v>
      </c>
    </row>
    <row r="407" spans="1:23" hidden="1">
      <c r="A407" t="s">
        <v>416</v>
      </c>
      <c r="B407" t="s">
        <v>127</v>
      </c>
      <c r="C407" t="s">
        <v>48</v>
      </c>
      <c r="D407" t="s">
        <v>413</v>
      </c>
      <c r="E407" s="3">
        <v>0.4</v>
      </c>
      <c r="F407" t="s">
        <v>27</v>
      </c>
      <c r="G407" t="str">
        <f t="shared" si="18"/>
        <v>LTSU_LV_DemandCORNTHWAITE RDSummer 2027</v>
      </c>
      <c r="H407" t="s">
        <v>412</v>
      </c>
      <c r="I407" s="64">
        <v>4.2918867000000027E-2</v>
      </c>
      <c r="J407" s="5">
        <v>46508</v>
      </c>
      <c r="K407" s="5">
        <v>46660</v>
      </c>
      <c r="L407" t="s">
        <v>409</v>
      </c>
      <c r="N407" s="63">
        <v>0.79166666666666663</v>
      </c>
      <c r="O407" s="63">
        <v>0.875</v>
      </c>
      <c r="P407" s="63" t="str">
        <f t="shared" si="19"/>
        <v>19:00 - 21:00</v>
      </c>
      <c r="Q407" t="s">
        <v>415</v>
      </c>
      <c r="R407">
        <v>218</v>
      </c>
      <c r="S407" t="s">
        <v>415</v>
      </c>
      <c r="T407" t="s">
        <v>415</v>
      </c>
      <c r="U407" t="s">
        <v>415</v>
      </c>
      <c r="V407">
        <v>70</v>
      </c>
      <c r="W407" s="5" t="str">
        <f t="shared" si="20"/>
        <v>LTSU_LV_DemandCORNTHWAITE RD</v>
      </c>
    </row>
    <row r="408" spans="1:23" hidden="1">
      <c r="A408" t="s">
        <v>416</v>
      </c>
      <c r="B408" t="s">
        <v>128</v>
      </c>
      <c r="C408" t="s">
        <v>48</v>
      </c>
      <c r="D408" t="s">
        <v>413</v>
      </c>
      <c r="E408" s="3">
        <v>0.4</v>
      </c>
      <c r="F408" t="s">
        <v>27</v>
      </c>
      <c r="G408" t="str">
        <f t="shared" si="18"/>
        <v>LTSU_LV_DemandCREELAND GRSummer 2027</v>
      </c>
      <c r="H408" t="s">
        <v>412</v>
      </c>
      <c r="I408" s="64">
        <v>0.01</v>
      </c>
      <c r="J408" s="5">
        <v>46508</v>
      </c>
      <c r="K408" s="5">
        <v>46660</v>
      </c>
      <c r="L408" t="s">
        <v>409</v>
      </c>
      <c r="N408" s="63">
        <v>0.79166666666666663</v>
      </c>
      <c r="O408" s="63">
        <v>0.875</v>
      </c>
      <c r="P408" s="63" t="str">
        <f t="shared" si="19"/>
        <v>19:00 - 21:00</v>
      </c>
      <c r="Q408" t="s">
        <v>415</v>
      </c>
      <c r="R408">
        <v>218</v>
      </c>
      <c r="S408" t="s">
        <v>415</v>
      </c>
      <c r="T408" t="s">
        <v>415</v>
      </c>
      <c r="U408" t="s">
        <v>415</v>
      </c>
      <c r="V408">
        <v>70</v>
      </c>
      <c r="W408" s="5" t="str">
        <f t="shared" si="20"/>
        <v>LTSU_LV_DemandCREELAND GR</v>
      </c>
    </row>
    <row r="409" spans="1:23" hidden="1">
      <c r="A409" t="s">
        <v>416</v>
      </c>
      <c r="B409" t="s">
        <v>129</v>
      </c>
      <c r="C409" t="s">
        <v>48</v>
      </c>
      <c r="D409" t="s">
        <v>406</v>
      </c>
      <c r="E409" s="3">
        <v>0.4</v>
      </c>
      <c r="F409" t="s">
        <v>27</v>
      </c>
      <c r="G409" t="str">
        <f t="shared" si="18"/>
        <v>LTSU_LV_DemandCRISP ROADSummer 2027</v>
      </c>
      <c r="H409" t="s">
        <v>412</v>
      </c>
      <c r="I409" s="64">
        <v>2.3093444999999987E-2</v>
      </c>
      <c r="J409" s="5">
        <v>46508</v>
      </c>
      <c r="K409" s="5">
        <v>46660</v>
      </c>
      <c r="L409" t="s">
        <v>409</v>
      </c>
      <c r="N409" s="63">
        <v>0.79166666666666663</v>
      </c>
      <c r="O409" s="63">
        <v>0.875</v>
      </c>
      <c r="P409" s="63" t="str">
        <f t="shared" si="19"/>
        <v>19:00 - 21:00</v>
      </c>
      <c r="Q409" t="s">
        <v>415</v>
      </c>
      <c r="R409">
        <v>218</v>
      </c>
      <c r="S409" t="s">
        <v>415</v>
      </c>
      <c r="T409" t="s">
        <v>415</v>
      </c>
      <c r="U409" t="s">
        <v>415</v>
      </c>
      <c r="V409">
        <v>70</v>
      </c>
      <c r="W409" s="5" t="str">
        <f t="shared" si="20"/>
        <v>LTSU_LV_DemandCRISP ROAD</v>
      </c>
    </row>
    <row r="410" spans="1:23" hidden="1">
      <c r="A410" t="s">
        <v>416</v>
      </c>
      <c r="B410" t="s">
        <v>130</v>
      </c>
      <c r="C410" t="s">
        <v>48</v>
      </c>
      <c r="D410" t="s">
        <v>413</v>
      </c>
      <c r="E410" s="3">
        <v>0.4</v>
      </c>
      <c r="F410" t="s">
        <v>27</v>
      </c>
      <c r="G410" t="str">
        <f t="shared" si="18"/>
        <v>LTSU_LV_DemandCROOKED BILLETSummer 2027</v>
      </c>
      <c r="H410" t="s">
        <v>412</v>
      </c>
      <c r="I410" s="64">
        <v>0.14474080300000003</v>
      </c>
      <c r="J410" s="5">
        <v>46508</v>
      </c>
      <c r="K410" s="5">
        <v>46660</v>
      </c>
      <c r="L410" t="s">
        <v>409</v>
      </c>
      <c r="N410" s="63">
        <v>0.79166666666666663</v>
      </c>
      <c r="O410" s="63">
        <v>0.875</v>
      </c>
      <c r="P410" s="63" t="str">
        <f t="shared" si="19"/>
        <v>19:00 - 21:00</v>
      </c>
      <c r="Q410" t="s">
        <v>415</v>
      </c>
      <c r="R410">
        <v>218</v>
      </c>
      <c r="S410" t="s">
        <v>415</v>
      </c>
      <c r="T410" t="s">
        <v>415</v>
      </c>
      <c r="U410" t="s">
        <v>415</v>
      </c>
      <c r="V410">
        <v>70</v>
      </c>
      <c r="W410" s="5" t="str">
        <f t="shared" si="20"/>
        <v>LTSU_LV_DemandCROOKED BILLET</v>
      </c>
    </row>
    <row r="411" spans="1:23" hidden="1">
      <c r="A411" t="s">
        <v>416</v>
      </c>
      <c r="B411" t="s">
        <v>131</v>
      </c>
      <c r="C411" t="s">
        <v>48</v>
      </c>
      <c r="D411" t="s">
        <v>413</v>
      </c>
      <c r="E411" s="3">
        <v>0.4</v>
      </c>
      <c r="F411" t="s">
        <v>27</v>
      </c>
      <c r="G411" t="str">
        <f t="shared" si="18"/>
        <v>LTSU_LV_DemandCROWNFIELD RDSummer 2027</v>
      </c>
      <c r="H411" t="s">
        <v>412</v>
      </c>
      <c r="I411" s="64">
        <v>0.01</v>
      </c>
      <c r="J411" s="5">
        <v>46508</v>
      </c>
      <c r="K411" s="5">
        <v>46660</v>
      </c>
      <c r="L411" t="s">
        <v>409</v>
      </c>
      <c r="N411" s="63">
        <v>0.79166666666666663</v>
      </c>
      <c r="O411" s="63">
        <v>0.875</v>
      </c>
      <c r="P411" s="63" t="str">
        <f t="shared" si="19"/>
        <v>19:00 - 21:00</v>
      </c>
      <c r="Q411" t="s">
        <v>415</v>
      </c>
      <c r="R411">
        <v>218</v>
      </c>
      <c r="S411" t="s">
        <v>415</v>
      </c>
      <c r="T411" t="s">
        <v>415</v>
      </c>
      <c r="U411" t="s">
        <v>415</v>
      </c>
      <c r="V411">
        <v>70</v>
      </c>
      <c r="W411" s="5" t="str">
        <f t="shared" si="20"/>
        <v>LTSU_LV_DemandCROWNFIELD RD</v>
      </c>
    </row>
    <row r="412" spans="1:23" hidden="1">
      <c r="A412" t="s">
        <v>416</v>
      </c>
      <c r="B412" t="s">
        <v>132</v>
      </c>
      <c r="C412" t="s">
        <v>48</v>
      </c>
      <c r="D412" t="s">
        <v>413</v>
      </c>
      <c r="E412" s="3">
        <v>0.4</v>
      </c>
      <c r="F412" t="s">
        <v>27</v>
      </c>
      <c r="G412" t="str">
        <f t="shared" si="18"/>
        <v>LTSU_LV_DemandDE BEAUVOIR RD DE BEAUVOIR CTRLSummer 2027</v>
      </c>
      <c r="H412" t="s">
        <v>412</v>
      </c>
      <c r="I412" s="64">
        <v>0.01</v>
      </c>
      <c r="J412" s="5">
        <v>46508</v>
      </c>
      <c r="K412" s="5">
        <v>46660</v>
      </c>
      <c r="L412" t="s">
        <v>409</v>
      </c>
      <c r="N412" s="63">
        <v>0.79166666666666663</v>
      </c>
      <c r="O412" s="63">
        <v>0.875</v>
      </c>
      <c r="P412" s="63" t="str">
        <f t="shared" si="19"/>
        <v>19:00 - 21:00</v>
      </c>
      <c r="Q412" t="s">
        <v>415</v>
      </c>
      <c r="R412">
        <v>218</v>
      </c>
      <c r="S412" t="s">
        <v>415</v>
      </c>
      <c r="T412" t="s">
        <v>415</v>
      </c>
      <c r="U412" t="s">
        <v>415</v>
      </c>
      <c r="V412">
        <v>70</v>
      </c>
      <c r="W412" s="5" t="str">
        <f t="shared" si="20"/>
        <v>LTSU_LV_DemandDE BEAUVOIR RD DE BEAUVOIR CTRL</v>
      </c>
    </row>
    <row r="413" spans="1:23" hidden="1">
      <c r="A413" t="s">
        <v>416</v>
      </c>
      <c r="B413" t="s">
        <v>133</v>
      </c>
      <c r="C413" t="s">
        <v>48</v>
      </c>
      <c r="D413" t="s">
        <v>406</v>
      </c>
      <c r="E413" s="3">
        <v>0.4</v>
      </c>
      <c r="F413" t="s">
        <v>27</v>
      </c>
      <c r="G413" t="str">
        <f t="shared" si="18"/>
        <v>LTSU_LV_DemandDENBY GRANGESummer 2027</v>
      </c>
      <c r="H413" t="s">
        <v>412</v>
      </c>
      <c r="I413" s="64">
        <v>3.2687099865000006E-2</v>
      </c>
      <c r="J413" s="5">
        <v>46508</v>
      </c>
      <c r="K413" s="5">
        <v>46660</v>
      </c>
      <c r="L413" t="s">
        <v>409</v>
      </c>
      <c r="N413" s="63">
        <v>0.79166666666666663</v>
      </c>
      <c r="O413" s="63">
        <v>0.875</v>
      </c>
      <c r="P413" s="63" t="str">
        <f t="shared" si="19"/>
        <v>19:00 - 21:00</v>
      </c>
      <c r="Q413" t="s">
        <v>415</v>
      </c>
      <c r="R413">
        <v>218</v>
      </c>
      <c r="S413" t="s">
        <v>415</v>
      </c>
      <c r="T413" t="s">
        <v>415</v>
      </c>
      <c r="U413" t="s">
        <v>415</v>
      </c>
      <c r="V413">
        <v>70</v>
      </c>
      <c r="W413" s="5" t="str">
        <f t="shared" si="20"/>
        <v>LTSU_LV_DemandDENBY GRANGE</v>
      </c>
    </row>
    <row r="414" spans="1:23" hidden="1">
      <c r="A414" t="s">
        <v>416</v>
      </c>
      <c r="B414" t="s">
        <v>134</v>
      </c>
      <c r="C414" t="s">
        <v>48</v>
      </c>
      <c r="D414" t="s">
        <v>406</v>
      </c>
      <c r="E414" s="3">
        <v>0.4</v>
      </c>
      <c r="F414" t="s">
        <v>27</v>
      </c>
      <c r="G414" t="str">
        <f t="shared" si="18"/>
        <v>LTSU_LV_DemandDEPWADE COURTSummer 2027</v>
      </c>
      <c r="H414" t="s">
        <v>412</v>
      </c>
      <c r="I414" s="64">
        <v>2.3198928480000009E-2</v>
      </c>
      <c r="J414" s="5">
        <v>46508</v>
      </c>
      <c r="K414" s="5">
        <v>46660</v>
      </c>
      <c r="L414" t="s">
        <v>409</v>
      </c>
      <c r="N414" s="63">
        <v>0.79166666666666663</v>
      </c>
      <c r="O414" s="63">
        <v>0.875</v>
      </c>
      <c r="P414" s="63" t="str">
        <f t="shared" si="19"/>
        <v>19:00 - 21:00</v>
      </c>
      <c r="Q414" t="s">
        <v>415</v>
      </c>
      <c r="R414">
        <v>218</v>
      </c>
      <c r="S414" t="s">
        <v>415</v>
      </c>
      <c r="T414" t="s">
        <v>415</v>
      </c>
      <c r="U414" t="s">
        <v>415</v>
      </c>
      <c r="V414">
        <v>70</v>
      </c>
      <c r="W414" s="5" t="str">
        <f t="shared" si="20"/>
        <v>LTSU_LV_DemandDEPWADE COURT</v>
      </c>
    </row>
    <row r="415" spans="1:23" hidden="1">
      <c r="A415" t="s">
        <v>416</v>
      </c>
      <c r="B415" t="s">
        <v>135</v>
      </c>
      <c r="C415" t="s">
        <v>48</v>
      </c>
      <c r="D415" t="s">
        <v>413</v>
      </c>
      <c r="E415" s="3">
        <v>0.4</v>
      </c>
      <c r="F415" t="s">
        <v>27</v>
      </c>
      <c r="G415" t="str">
        <f t="shared" si="18"/>
        <v>LTSU_LV_DemandDEVON RD SOUTHCOTT HSESummer 2027</v>
      </c>
      <c r="H415" t="s">
        <v>412</v>
      </c>
      <c r="I415" s="64">
        <v>0.01</v>
      </c>
      <c r="J415" s="5">
        <v>46508</v>
      </c>
      <c r="K415" s="5">
        <v>46660</v>
      </c>
      <c r="L415" t="s">
        <v>409</v>
      </c>
      <c r="N415" s="63">
        <v>0.79166666666666663</v>
      </c>
      <c r="O415" s="63">
        <v>0.875</v>
      </c>
      <c r="P415" s="63" t="str">
        <f t="shared" si="19"/>
        <v>19:00 - 21:00</v>
      </c>
      <c r="Q415" t="s">
        <v>415</v>
      </c>
      <c r="R415">
        <v>218</v>
      </c>
      <c r="S415" t="s">
        <v>415</v>
      </c>
      <c r="T415" t="s">
        <v>415</v>
      </c>
      <c r="U415" t="s">
        <v>415</v>
      </c>
      <c r="V415">
        <v>70</v>
      </c>
      <c r="W415" s="5" t="str">
        <f t="shared" si="20"/>
        <v>LTSU_LV_DemandDEVON RD SOUTHCOTT HSE</v>
      </c>
    </row>
    <row r="416" spans="1:23" hidden="1">
      <c r="A416" t="s">
        <v>416</v>
      </c>
      <c r="B416" t="s">
        <v>136</v>
      </c>
      <c r="C416" t="s">
        <v>48</v>
      </c>
      <c r="D416" t="s">
        <v>413</v>
      </c>
      <c r="E416" s="3">
        <v>0.4</v>
      </c>
      <c r="F416" t="s">
        <v>27</v>
      </c>
      <c r="G416" t="str">
        <f t="shared" si="18"/>
        <v>LTSU_LV_DemandDEVONPORT GDNS 28Summer 2027</v>
      </c>
      <c r="H416" t="s">
        <v>412</v>
      </c>
      <c r="I416" s="64">
        <v>8.171435699999996E-2</v>
      </c>
      <c r="J416" s="5">
        <v>46508</v>
      </c>
      <c r="K416" s="5">
        <v>46660</v>
      </c>
      <c r="L416" t="s">
        <v>409</v>
      </c>
      <c r="N416" s="63">
        <v>0.79166666666666663</v>
      </c>
      <c r="O416" s="63">
        <v>0.875</v>
      </c>
      <c r="P416" s="63" t="str">
        <f t="shared" si="19"/>
        <v>19:00 - 21:00</v>
      </c>
      <c r="Q416" t="s">
        <v>415</v>
      </c>
      <c r="R416">
        <v>218</v>
      </c>
      <c r="S416" t="s">
        <v>415</v>
      </c>
      <c r="T416" t="s">
        <v>415</v>
      </c>
      <c r="U416" t="s">
        <v>415</v>
      </c>
      <c r="V416">
        <v>70</v>
      </c>
      <c r="W416" s="5" t="str">
        <f t="shared" si="20"/>
        <v>LTSU_LV_DemandDEVONPORT GDNS 28</v>
      </c>
    </row>
    <row r="417" spans="1:23" hidden="1">
      <c r="A417" t="s">
        <v>416</v>
      </c>
      <c r="B417" t="s">
        <v>137</v>
      </c>
      <c r="C417" t="s">
        <v>48</v>
      </c>
      <c r="D417" t="s">
        <v>414</v>
      </c>
      <c r="E417" s="3">
        <v>0.4</v>
      </c>
      <c r="F417" t="s">
        <v>27</v>
      </c>
      <c r="G417" t="str">
        <f t="shared" si="18"/>
        <v>LTSU_LV_DemandDOWNESummer 2027</v>
      </c>
      <c r="H417" t="s">
        <v>412</v>
      </c>
      <c r="I417" s="64">
        <v>4.5945184949999968E-2</v>
      </c>
      <c r="J417" s="5">
        <v>46508</v>
      </c>
      <c r="K417" s="5">
        <v>46660</v>
      </c>
      <c r="L417" t="s">
        <v>409</v>
      </c>
      <c r="N417" s="63">
        <v>0.79166666666666663</v>
      </c>
      <c r="O417" s="63">
        <v>0.875</v>
      </c>
      <c r="P417" s="63" t="str">
        <f t="shared" si="19"/>
        <v>19:00 - 21:00</v>
      </c>
      <c r="Q417" t="s">
        <v>415</v>
      </c>
      <c r="R417">
        <v>218</v>
      </c>
      <c r="S417" t="s">
        <v>415</v>
      </c>
      <c r="T417" t="s">
        <v>415</v>
      </c>
      <c r="U417" t="s">
        <v>415</v>
      </c>
      <c r="V417">
        <v>70</v>
      </c>
      <c r="W417" s="5" t="str">
        <f t="shared" si="20"/>
        <v>LTSU_LV_DemandDOWNE</v>
      </c>
    </row>
    <row r="418" spans="1:23" hidden="1">
      <c r="A418" t="s">
        <v>416</v>
      </c>
      <c r="B418" t="s">
        <v>138</v>
      </c>
      <c r="C418" t="s">
        <v>48</v>
      </c>
      <c r="D418" t="s">
        <v>406</v>
      </c>
      <c r="E418" s="3">
        <v>0.4</v>
      </c>
      <c r="F418" t="s">
        <v>27</v>
      </c>
      <c r="G418" t="str">
        <f t="shared" si="18"/>
        <v>LTSU_LV_DemandDOWNER RD NORTHSummer 2027</v>
      </c>
      <c r="H418" t="s">
        <v>412</v>
      </c>
      <c r="I418" s="64">
        <v>0.01</v>
      </c>
      <c r="J418" s="5">
        <v>46508</v>
      </c>
      <c r="K418" s="5">
        <v>46660</v>
      </c>
      <c r="L418" t="s">
        <v>409</v>
      </c>
      <c r="N418" s="63">
        <v>0.79166666666666663</v>
      </c>
      <c r="O418" s="63">
        <v>0.875</v>
      </c>
      <c r="P418" s="63" t="str">
        <f t="shared" si="19"/>
        <v>19:00 - 21:00</v>
      </c>
      <c r="Q418" t="s">
        <v>415</v>
      </c>
      <c r="R418">
        <v>218</v>
      </c>
      <c r="S418" t="s">
        <v>415</v>
      </c>
      <c r="T418" t="s">
        <v>415</v>
      </c>
      <c r="U418" t="s">
        <v>415</v>
      </c>
      <c r="V418">
        <v>70</v>
      </c>
      <c r="W418" s="5" t="str">
        <f t="shared" si="20"/>
        <v>LTSU_LV_DemandDOWNER RD NORTH</v>
      </c>
    </row>
    <row r="419" spans="1:23" hidden="1">
      <c r="A419" t="s">
        <v>416</v>
      </c>
      <c r="B419" t="s">
        <v>139</v>
      </c>
      <c r="C419" t="s">
        <v>48</v>
      </c>
      <c r="D419" t="s">
        <v>414</v>
      </c>
      <c r="E419" s="3">
        <v>0.4</v>
      </c>
      <c r="F419" t="s">
        <v>27</v>
      </c>
      <c r="G419" t="str">
        <f t="shared" si="18"/>
        <v>LTSU_LV_DemandDOWNMERESummer 2027</v>
      </c>
      <c r="H419" t="s">
        <v>412</v>
      </c>
      <c r="I419" s="64">
        <v>3.6829925699999988E-2</v>
      </c>
      <c r="J419" s="5">
        <v>46508</v>
      </c>
      <c r="K419" s="5">
        <v>46660</v>
      </c>
      <c r="L419" t="s">
        <v>409</v>
      </c>
      <c r="N419" s="63">
        <v>0.79166666666666663</v>
      </c>
      <c r="O419" s="63">
        <v>0.875</v>
      </c>
      <c r="P419" s="63" t="str">
        <f t="shared" si="19"/>
        <v>19:00 - 21:00</v>
      </c>
      <c r="Q419" t="s">
        <v>415</v>
      </c>
      <c r="R419">
        <v>218</v>
      </c>
      <c r="S419" t="s">
        <v>415</v>
      </c>
      <c r="T419" t="s">
        <v>415</v>
      </c>
      <c r="U419" t="s">
        <v>415</v>
      </c>
      <c r="V419">
        <v>70</v>
      </c>
      <c r="W419" s="5" t="str">
        <f t="shared" si="20"/>
        <v>LTSU_LV_DemandDOWNMERE</v>
      </c>
    </row>
    <row r="420" spans="1:23" hidden="1">
      <c r="A420" t="s">
        <v>416</v>
      </c>
      <c r="B420" t="s">
        <v>140</v>
      </c>
      <c r="C420" t="s">
        <v>48</v>
      </c>
      <c r="D420" t="s">
        <v>413</v>
      </c>
      <c r="E420" s="3">
        <v>0.4</v>
      </c>
      <c r="F420" t="s">
        <v>27</v>
      </c>
      <c r="G420" t="str">
        <f t="shared" si="18"/>
        <v>LTSU_LV_DemandDOWNTON AVE 32-36Summer 2027</v>
      </c>
      <c r="H420" t="s">
        <v>412</v>
      </c>
      <c r="I420" s="64">
        <v>1.7818884999999951E-2</v>
      </c>
      <c r="J420" s="5">
        <v>46508</v>
      </c>
      <c r="K420" s="5">
        <v>46660</v>
      </c>
      <c r="L420" t="s">
        <v>409</v>
      </c>
      <c r="N420" s="63">
        <v>0.79166666666666663</v>
      </c>
      <c r="O420" s="63">
        <v>0.875</v>
      </c>
      <c r="P420" s="63" t="str">
        <f t="shared" si="19"/>
        <v>19:00 - 21:00</v>
      </c>
      <c r="Q420" t="s">
        <v>415</v>
      </c>
      <c r="R420">
        <v>218</v>
      </c>
      <c r="S420" t="s">
        <v>415</v>
      </c>
      <c r="T420" t="s">
        <v>415</v>
      </c>
      <c r="U420" t="s">
        <v>415</v>
      </c>
      <c r="V420">
        <v>70</v>
      </c>
      <c r="W420" s="5" t="str">
        <f t="shared" si="20"/>
        <v>LTSU_LV_DemandDOWNTON AVE 32-36</v>
      </c>
    </row>
    <row r="421" spans="1:23" hidden="1">
      <c r="A421" t="s">
        <v>416</v>
      </c>
      <c r="B421" t="s">
        <v>141</v>
      </c>
      <c r="C421" t="s">
        <v>48</v>
      </c>
      <c r="D421" t="s">
        <v>406</v>
      </c>
      <c r="E421" s="3">
        <v>0.4</v>
      </c>
      <c r="F421" t="s">
        <v>27</v>
      </c>
      <c r="G421" t="str">
        <f t="shared" si="18"/>
        <v>LTSU_LV_DemandE E B DEPOTSummer 2027</v>
      </c>
      <c r="H421" t="s">
        <v>412</v>
      </c>
      <c r="I421" s="64">
        <v>4.2727696199999977E-2</v>
      </c>
      <c r="J421" s="5">
        <v>46508</v>
      </c>
      <c r="K421" s="5">
        <v>46660</v>
      </c>
      <c r="L421" t="s">
        <v>409</v>
      </c>
      <c r="N421" s="63">
        <v>0.79166666666666663</v>
      </c>
      <c r="O421" s="63">
        <v>0.875</v>
      </c>
      <c r="P421" s="63" t="str">
        <f t="shared" si="19"/>
        <v>19:00 - 21:00</v>
      </c>
      <c r="Q421" t="s">
        <v>415</v>
      </c>
      <c r="R421">
        <v>218</v>
      </c>
      <c r="S421" t="s">
        <v>415</v>
      </c>
      <c r="T421" t="s">
        <v>415</v>
      </c>
      <c r="U421" t="s">
        <v>415</v>
      </c>
      <c r="V421">
        <v>70</v>
      </c>
      <c r="W421" s="5" t="str">
        <f t="shared" si="20"/>
        <v>LTSU_LV_DemandE E B DEPOT</v>
      </c>
    </row>
    <row r="422" spans="1:23" hidden="1">
      <c r="A422" t="s">
        <v>416</v>
      </c>
      <c r="B422" t="s">
        <v>142</v>
      </c>
      <c r="C422" t="s">
        <v>48</v>
      </c>
      <c r="D422" t="s">
        <v>406</v>
      </c>
      <c r="E422" s="3">
        <v>0.4</v>
      </c>
      <c r="F422" t="s">
        <v>27</v>
      </c>
      <c r="G422" t="str">
        <f t="shared" si="18"/>
        <v>LTSU_LV_DemandEASTSummer 2027</v>
      </c>
      <c r="H422" t="s">
        <v>412</v>
      </c>
      <c r="I422" s="64">
        <v>0.15310929569999998</v>
      </c>
      <c r="J422" s="5">
        <v>46508</v>
      </c>
      <c r="K422" s="5">
        <v>46660</v>
      </c>
      <c r="L422" t="s">
        <v>409</v>
      </c>
      <c r="N422" s="63">
        <v>0.79166666666666663</v>
      </c>
      <c r="O422" s="63">
        <v>0.875</v>
      </c>
      <c r="P422" s="63" t="str">
        <f t="shared" si="19"/>
        <v>19:00 - 21:00</v>
      </c>
      <c r="Q422" t="s">
        <v>415</v>
      </c>
      <c r="R422">
        <v>218</v>
      </c>
      <c r="S422" t="s">
        <v>415</v>
      </c>
      <c r="T422" t="s">
        <v>415</v>
      </c>
      <c r="U422" t="s">
        <v>415</v>
      </c>
      <c r="V422">
        <v>70</v>
      </c>
      <c r="W422" s="5" t="str">
        <f t="shared" si="20"/>
        <v>LTSU_LV_DemandEAST</v>
      </c>
    </row>
    <row r="423" spans="1:23" hidden="1">
      <c r="A423" t="s">
        <v>416</v>
      </c>
      <c r="B423" t="s">
        <v>143</v>
      </c>
      <c r="C423" t="s">
        <v>48</v>
      </c>
      <c r="D423" t="s">
        <v>406</v>
      </c>
      <c r="E423" s="3">
        <v>0.4</v>
      </c>
      <c r="F423" t="s">
        <v>27</v>
      </c>
      <c r="G423" t="str">
        <f t="shared" si="18"/>
        <v>LTSU_LV_DemandEASTDENE DRSummer 2027</v>
      </c>
      <c r="H423" t="s">
        <v>412</v>
      </c>
      <c r="I423" s="64">
        <v>0.12492833250000002</v>
      </c>
      <c r="J423" s="5">
        <v>46508</v>
      </c>
      <c r="K423" s="5">
        <v>46660</v>
      </c>
      <c r="L423" t="s">
        <v>409</v>
      </c>
      <c r="N423" s="63">
        <v>0.79166666666666663</v>
      </c>
      <c r="O423" s="63">
        <v>0.875</v>
      </c>
      <c r="P423" s="63" t="str">
        <f t="shared" si="19"/>
        <v>19:00 - 21:00</v>
      </c>
      <c r="Q423" t="s">
        <v>415</v>
      </c>
      <c r="R423">
        <v>218</v>
      </c>
      <c r="S423" t="s">
        <v>415</v>
      </c>
      <c r="T423" t="s">
        <v>415</v>
      </c>
      <c r="U423" t="s">
        <v>415</v>
      </c>
      <c r="V423">
        <v>70</v>
      </c>
      <c r="W423" s="5" t="str">
        <f t="shared" si="20"/>
        <v>LTSU_LV_DemandEASTDENE DR</v>
      </c>
    </row>
    <row r="424" spans="1:23" hidden="1">
      <c r="A424" t="s">
        <v>416</v>
      </c>
      <c r="B424" t="s">
        <v>144</v>
      </c>
      <c r="C424" t="s">
        <v>48</v>
      </c>
      <c r="D424" t="s">
        <v>413</v>
      </c>
      <c r="E424" s="3">
        <v>0.4</v>
      </c>
      <c r="F424" t="s">
        <v>27</v>
      </c>
      <c r="G424" t="str">
        <f t="shared" si="18"/>
        <v>LTSU_LV_DemandEASTERN AVE 567Summer 2027</v>
      </c>
      <c r="H424" t="s">
        <v>412</v>
      </c>
      <c r="I424" s="64">
        <v>0.1187220725</v>
      </c>
      <c r="J424" s="5">
        <v>46508</v>
      </c>
      <c r="K424" s="5">
        <v>46660</v>
      </c>
      <c r="L424" t="s">
        <v>409</v>
      </c>
      <c r="N424" s="63">
        <v>0.79166666666666663</v>
      </c>
      <c r="O424" s="63">
        <v>0.875</v>
      </c>
      <c r="P424" s="63" t="str">
        <f t="shared" si="19"/>
        <v>19:00 - 21:00</v>
      </c>
      <c r="Q424" t="s">
        <v>415</v>
      </c>
      <c r="R424">
        <v>218</v>
      </c>
      <c r="S424" t="s">
        <v>415</v>
      </c>
      <c r="T424" t="s">
        <v>415</v>
      </c>
      <c r="U424" t="s">
        <v>415</v>
      </c>
      <c r="V424">
        <v>70</v>
      </c>
      <c r="W424" s="5" t="str">
        <f t="shared" si="20"/>
        <v>LTSU_LV_DemandEASTERN AVE 567</v>
      </c>
    </row>
    <row r="425" spans="1:23" hidden="1">
      <c r="A425" t="s">
        <v>416</v>
      </c>
      <c r="B425" t="s">
        <v>145</v>
      </c>
      <c r="C425" t="s">
        <v>48</v>
      </c>
      <c r="D425" t="s">
        <v>406</v>
      </c>
      <c r="E425" s="3">
        <v>0.4</v>
      </c>
      <c r="F425" t="s">
        <v>27</v>
      </c>
      <c r="G425" t="str">
        <f t="shared" si="18"/>
        <v>LTSU_LV_DemandEATON HILLSummer 2027</v>
      </c>
      <c r="H425" t="s">
        <v>412</v>
      </c>
      <c r="I425" s="64">
        <v>0.01</v>
      </c>
      <c r="J425" s="5">
        <v>46508</v>
      </c>
      <c r="K425" s="5">
        <v>46660</v>
      </c>
      <c r="L425" t="s">
        <v>409</v>
      </c>
      <c r="N425" s="63">
        <v>0.79166666666666663</v>
      </c>
      <c r="O425" s="63">
        <v>0.875</v>
      </c>
      <c r="P425" s="63" t="str">
        <f t="shared" si="19"/>
        <v>19:00 - 21:00</v>
      </c>
      <c r="Q425" t="s">
        <v>415</v>
      </c>
      <c r="R425">
        <v>218</v>
      </c>
      <c r="S425" t="s">
        <v>415</v>
      </c>
      <c r="T425" t="s">
        <v>415</v>
      </c>
      <c r="U425" t="s">
        <v>415</v>
      </c>
      <c r="V425">
        <v>70</v>
      </c>
      <c r="W425" s="5" t="str">
        <f t="shared" si="20"/>
        <v>LTSU_LV_DemandEATON HILL</v>
      </c>
    </row>
    <row r="426" spans="1:23" hidden="1">
      <c r="A426" t="s">
        <v>416</v>
      </c>
      <c r="B426" t="s">
        <v>146</v>
      </c>
      <c r="C426" t="s">
        <v>48</v>
      </c>
      <c r="D426" t="s">
        <v>414</v>
      </c>
      <c r="E426" s="3">
        <v>0.4</v>
      </c>
      <c r="F426" t="s">
        <v>27</v>
      </c>
      <c r="G426" t="str">
        <f t="shared" si="18"/>
        <v>LTSU_LV_DemandEDGEHILL ROADSummer 2027</v>
      </c>
      <c r="H426" t="s">
        <v>412</v>
      </c>
      <c r="I426" s="64">
        <v>3.9885626000000007E-2</v>
      </c>
      <c r="J426" s="5">
        <v>46508</v>
      </c>
      <c r="K426" s="5">
        <v>46660</v>
      </c>
      <c r="L426" t="s">
        <v>409</v>
      </c>
      <c r="N426" s="63">
        <v>0.79166666666666663</v>
      </c>
      <c r="O426" s="63">
        <v>0.875</v>
      </c>
      <c r="P426" s="63" t="str">
        <f t="shared" si="19"/>
        <v>19:00 - 21:00</v>
      </c>
      <c r="Q426" t="s">
        <v>415</v>
      </c>
      <c r="R426">
        <v>218</v>
      </c>
      <c r="S426" t="s">
        <v>415</v>
      </c>
      <c r="T426" t="s">
        <v>415</v>
      </c>
      <c r="U426" t="s">
        <v>415</v>
      </c>
      <c r="V426">
        <v>70</v>
      </c>
      <c r="W426" s="5" t="str">
        <f t="shared" si="20"/>
        <v>LTSU_LV_DemandEDGEHILL ROAD</v>
      </c>
    </row>
    <row r="427" spans="1:23" hidden="1">
      <c r="A427" t="s">
        <v>416</v>
      </c>
      <c r="B427" t="s">
        <v>147</v>
      </c>
      <c r="C427" t="s">
        <v>48</v>
      </c>
      <c r="D427" t="s">
        <v>414</v>
      </c>
      <c r="E427" s="3">
        <v>0.4</v>
      </c>
      <c r="F427" t="s">
        <v>27</v>
      </c>
      <c r="G427" t="str">
        <f t="shared" si="18"/>
        <v>LTSU_LV_DemandELDON PARKSummer 2027</v>
      </c>
      <c r="H427" t="s">
        <v>412</v>
      </c>
      <c r="I427" s="64">
        <v>3.1721746500000036E-2</v>
      </c>
      <c r="J427" s="5">
        <v>46508</v>
      </c>
      <c r="K427" s="5">
        <v>46660</v>
      </c>
      <c r="L427" t="s">
        <v>409</v>
      </c>
      <c r="N427" s="63">
        <v>0.79166666666666663</v>
      </c>
      <c r="O427" s="63">
        <v>0.875</v>
      </c>
      <c r="P427" s="63" t="str">
        <f t="shared" si="19"/>
        <v>19:00 - 21:00</v>
      </c>
      <c r="Q427" t="s">
        <v>415</v>
      </c>
      <c r="R427">
        <v>218</v>
      </c>
      <c r="S427" t="s">
        <v>415</v>
      </c>
      <c r="T427" t="s">
        <v>415</v>
      </c>
      <c r="U427" t="s">
        <v>415</v>
      </c>
      <c r="V427">
        <v>70</v>
      </c>
      <c r="W427" s="5" t="str">
        <f t="shared" si="20"/>
        <v>LTSU_LV_DemandELDON PARK</v>
      </c>
    </row>
    <row r="428" spans="1:23" hidden="1">
      <c r="A428" t="s">
        <v>416</v>
      </c>
      <c r="B428" t="s">
        <v>148</v>
      </c>
      <c r="C428" t="s">
        <v>48</v>
      </c>
      <c r="D428" t="s">
        <v>414</v>
      </c>
      <c r="E428" s="3">
        <v>0.4</v>
      </c>
      <c r="F428" t="s">
        <v>27</v>
      </c>
      <c r="G428" t="str">
        <f t="shared" si="18"/>
        <v>LTSU_LV_DemandELEANOR AVENUESummer 2027</v>
      </c>
      <c r="H428" t="s">
        <v>412</v>
      </c>
      <c r="I428" s="64">
        <v>1.5926493240000002E-2</v>
      </c>
      <c r="J428" s="5">
        <v>46508</v>
      </c>
      <c r="K428" s="5">
        <v>46660</v>
      </c>
      <c r="L428" t="s">
        <v>409</v>
      </c>
      <c r="N428" s="63">
        <v>0.79166666666666663</v>
      </c>
      <c r="O428" s="63">
        <v>0.875</v>
      </c>
      <c r="P428" s="63" t="str">
        <f t="shared" si="19"/>
        <v>19:00 - 21:00</v>
      </c>
      <c r="Q428" t="s">
        <v>415</v>
      </c>
      <c r="R428">
        <v>218</v>
      </c>
      <c r="S428" t="s">
        <v>415</v>
      </c>
      <c r="T428" t="s">
        <v>415</v>
      </c>
      <c r="U428" t="s">
        <v>415</v>
      </c>
      <c r="V428">
        <v>70</v>
      </c>
      <c r="W428" s="5" t="str">
        <f t="shared" si="20"/>
        <v>LTSU_LV_DemandELEANOR AVENUE</v>
      </c>
    </row>
    <row r="429" spans="1:23" hidden="1">
      <c r="A429" t="s">
        <v>416</v>
      </c>
      <c r="B429" t="s">
        <v>149</v>
      </c>
      <c r="C429" t="s">
        <v>48</v>
      </c>
      <c r="D429" t="s">
        <v>414</v>
      </c>
      <c r="E429" s="3">
        <v>0.4</v>
      </c>
      <c r="F429" t="s">
        <v>27</v>
      </c>
      <c r="G429" t="str">
        <f t="shared" si="18"/>
        <v>LTSU_LV_DemandELM GROVE PARADESummer 2027</v>
      </c>
      <c r="H429" t="s">
        <v>412</v>
      </c>
      <c r="I429" s="64">
        <v>5.540719500000002E-2</v>
      </c>
      <c r="J429" s="5">
        <v>46508</v>
      </c>
      <c r="K429" s="5">
        <v>46660</v>
      </c>
      <c r="L429" t="s">
        <v>409</v>
      </c>
      <c r="N429" s="63">
        <v>0.79166666666666663</v>
      </c>
      <c r="O429" s="63">
        <v>0.875</v>
      </c>
      <c r="P429" s="63" t="str">
        <f t="shared" si="19"/>
        <v>19:00 - 21:00</v>
      </c>
      <c r="Q429" t="s">
        <v>415</v>
      </c>
      <c r="R429">
        <v>218</v>
      </c>
      <c r="S429" t="s">
        <v>415</v>
      </c>
      <c r="T429" t="s">
        <v>415</v>
      </c>
      <c r="U429" t="s">
        <v>415</v>
      </c>
      <c r="V429">
        <v>70</v>
      </c>
      <c r="W429" s="5" t="str">
        <f t="shared" si="20"/>
        <v>LTSU_LV_DemandELM GROVE PARADE</v>
      </c>
    </row>
    <row r="430" spans="1:23" hidden="1">
      <c r="A430" t="s">
        <v>416</v>
      </c>
      <c r="B430" t="s">
        <v>150</v>
      </c>
      <c r="C430" t="s">
        <v>48</v>
      </c>
      <c r="D430" t="s">
        <v>406</v>
      </c>
      <c r="E430" s="3">
        <v>0.4</v>
      </c>
      <c r="F430" t="s">
        <v>27</v>
      </c>
      <c r="G430" t="str">
        <f t="shared" si="18"/>
        <v>LTSU_LV_DemandEMPIRE HOUSESummer 2027</v>
      </c>
      <c r="H430" t="s">
        <v>412</v>
      </c>
      <c r="I430" s="64">
        <v>1.879548331500001E-2</v>
      </c>
      <c r="J430" s="5">
        <v>46508</v>
      </c>
      <c r="K430" s="5">
        <v>46660</v>
      </c>
      <c r="L430" t="s">
        <v>409</v>
      </c>
      <c r="N430" s="63">
        <v>0.79166666666666663</v>
      </c>
      <c r="O430" s="63">
        <v>0.875</v>
      </c>
      <c r="P430" s="63" t="str">
        <f t="shared" si="19"/>
        <v>19:00 - 21:00</v>
      </c>
      <c r="Q430" t="s">
        <v>415</v>
      </c>
      <c r="R430">
        <v>218</v>
      </c>
      <c r="S430" t="s">
        <v>415</v>
      </c>
      <c r="T430" t="s">
        <v>415</v>
      </c>
      <c r="U430" t="s">
        <v>415</v>
      </c>
      <c r="V430">
        <v>70</v>
      </c>
      <c r="W430" s="5" t="str">
        <f t="shared" si="20"/>
        <v>LTSU_LV_DemandEMPIRE HOUSE</v>
      </c>
    </row>
    <row r="431" spans="1:23" hidden="1">
      <c r="A431" t="s">
        <v>416</v>
      </c>
      <c r="B431" t="s">
        <v>151</v>
      </c>
      <c r="C431" t="s">
        <v>48</v>
      </c>
      <c r="D431" t="s">
        <v>406</v>
      </c>
      <c r="E431" s="3">
        <v>0.4</v>
      </c>
      <c r="F431" t="s">
        <v>27</v>
      </c>
      <c r="G431" t="str">
        <f t="shared" si="18"/>
        <v>LTSU_LV_DemandENTERPRISE 2000Summer 2027</v>
      </c>
      <c r="H431" t="s">
        <v>412</v>
      </c>
      <c r="I431" s="64">
        <v>5.3262234585000026E-2</v>
      </c>
      <c r="J431" s="5">
        <v>46508</v>
      </c>
      <c r="K431" s="5">
        <v>46660</v>
      </c>
      <c r="L431" t="s">
        <v>409</v>
      </c>
      <c r="N431" s="63">
        <v>0.79166666666666663</v>
      </c>
      <c r="O431" s="63">
        <v>0.875</v>
      </c>
      <c r="P431" s="63" t="str">
        <f t="shared" si="19"/>
        <v>19:00 - 21:00</v>
      </c>
      <c r="Q431" t="s">
        <v>415</v>
      </c>
      <c r="R431">
        <v>218</v>
      </c>
      <c r="S431" t="s">
        <v>415</v>
      </c>
      <c r="T431" t="s">
        <v>415</v>
      </c>
      <c r="U431" t="s">
        <v>415</v>
      </c>
      <c r="V431">
        <v>70</v>
      </c>
      <c r="W431" s="5" t="str">
        <f t="shared" si="20"/>
        <v>LTSU_LV_DemandENTERPRISE 2000</v>
      </c>
    </row>
    <row r="432" spans="1:23" hidden="1">
      <c r="A432" t="s">
        <v>416</v>
      </c>
      <c r="B432" t="s">
        <v>152</v>
      </c>
      <c r="C432" t="s">
        <v>48</v>
      </c>
      <c r="D432" t="s">
        <v>406</v>
      </c>
      <c r="E432" s="3">
        <v>0.4</v>
      </c>
      <c r="F432" t="s">
        <v>27</v>
      </c>
      <c r="G432" t="str">
        <f t="shared" si="18"/>
        <v>LTSU_LV_DemandFAIRFIELD ESTSummer 2027</v>
      </c>
      <c r="H432" t="s">
        <v>412</v>
      </c>
      <c r="I432" s="64">
        <v>0.01</v>
      </c>
      <c r="J432" s="5">
        <v>46508</v>
      </c>
      <c r="K432" s="5">
        <v>46660</v>
      </c>
      <c r="L432" t="s">
        <v>409</v>
      </c>
      <c r="N432" s="63">
        <v>0.79166666666666663</v>
      </c>
      <c r="O432" s="63">
        <v>0.875</v>
      </c>
      <c r="P432" s="63" t="str">
        <f t="shared" si="19"/>
        <v>19:00 - 21:00</v>
      </c>
      <c r="Q432" t="s">
        <v>415</v>
      </c>
      <c r="R432">
        <v>218</v>
      </c>
      <c r="S432" t="s">
        <v>415</v>
      </c>
      <c r="T432" t="s">
        <v>415</v>
      </c>
      <c r="U432" t="s">
        <v>415</v>
      </c>
      <c r="V432">
        <v>70</v>
      </c>
      <c r="W432" s="5" t="str">
        <f t="shared" si="20"/>
        <v>LTSU_LV_DemandFAIRFIELD EST</v>
      </c>
    </row>
    <row r="433" spans="1:23" hidden="1">
      <c r="A433" t="s">
        <v>416</v>
      </c>
      <c r="B433" t="s">
        <v>153</v>
      </c>
      <c r="C433" t="s">
        <v>48</v>
      </c>
      <c r="D433" t="s">
        <v>406</v>
      </c>
      <c r="E433" s="3">
        <v>0.4</v>
      </c>
      <c r="F433" t="s">
        <v>27</v>
      </c>
      <c r="G433" t="str">
        <f t="shared" si="18"/>
        <v>LTSU_LV_DemandFAIRFIELD RDSummer 2027</v>
      </c>
      <c r="H433" t="s">
        <v>412</v>
      </c>
      <c r="I433" s="64">
        <v>0.01</v>
      </c>
      <c r="J433" s="5">
        <v>46508</v>
      </c>
      <c r="K433" s="5">
        <v>46660</v>
      </c>
      <c r="L433" t="s">
        <v>409</v>
      </c>
      <c r="N433" s="63">
        <v>0.79166666666666663</v>
      </c>
      <c r="O433" s="63">
        <v>0.875</v>
      </c>
      <c r="P433" s="63" t="str">
        <f t="shared" si="19"/>
        <v>19:00 - 21:00</v>
      </c>
      <c r="Q433" t="s">
        <v>415</v>
      </c>
      <c r="R433">
        <v>218</v>
      </c>
      <c r="S433" t="s">
        <v>415</v>
      </c>
      <c r="T433" t="s">
        <v>415</v>
      </c>
      <c r="U433" t="s">
        <v>415</v>
      </c>
      <c r="V433">
        <v>70</v>
      </c>
      <c r="W433" s="5" t="str">
        <f t="shared" si="20"/>
        <v>LTSU_LV_DemandFAIRFIELD RD</v>
      </c>
    </row>
    <row r="434" spans="1:23" hidden="1">
      <c r="A434" t="s">
        <v>416</v>
      </c>
      <c r="B434" t="s">
        <v>154</v>
      </c>
      <c r="C434" t="s">
        <v>48</v>
      </c>
      <c r="D434" t="s">
        <v>413</v>
      </c>
      <c r="E434" s="3">
        <v>0.4</v>
      </c>
      <c r="F434" t="s">
        <v>27</v>
      </c>
      <c r="G434" t="str">
        <f t="shared" si="18"/>
        <v>LTSU_LV_DemandFANN STSummer 2027</v>
      </c>
      <c r="H434" t="s">
        <v>412</v>
      </c>
      <c r="I434" s="64">
        <v>2.8724710500000028E-2</v>
      </c>
      <c r="J434" s="5">
        <v>46508</v>
      </c>
      <c r="K434" s="5">
        <v>46660</v>
      </c>
      <c r="L434" t="s">
        <v>409</v>
      </c>
      <c r="N434" s="63">
        <v>0.79166666666666663</v>
      </c>
      <c r="O434" s="63">
        <v>0.875</v>
      </c>
      <c r="P434" s="63" t="str">
        <f t="shared" si="19"/>
        <v>19:00 - 21:00</v>
      </c>
      <c r="Q434" t="s">
        <v>415</v>
      </c>
      <c r="R434">
        <v>218</v>
      </c>
      <c r="S434" t="s">
        <v>415</v>
      </c>
      <c r="T434" t="s">
        <v>415</v>
      </c>
      <c r="U434" t="s">
        <v>415</v>
      </c>
      <c r="V434">
        <v>70</v>
      </c>
      <c r="W434" s="5" t="str">
        <f t="shared" si="20"/>
        <v>LTSU_LV_DemandFANN ST</v>
      </c>
    </row>
    <row r="435" spans="1:23" hidden="1">
      <c r="A435" t="s">
        <v>416</v>
      </c>
      <c r="B435" t="s">
        <v>155</v>
      </c>
      <c r="C435" t="s">
        <v>48</v>
      </c>
      <c r="D435" t="s">
        <v>414</v>
      </c>
      <c r="E435" s="3">
        <v>0.4</v>
      </c>
      <c r="F435" t="s">
        <v>27</v>
      </c>
      <c r="G435" t="str">
        <f t="shared" si="18"/>
        <v>LTSU_LV_DemandFARLEIGH AVENUESummer 2027</v>
      </c>
      <c r="H435" t="s">
        <v>412</v>
      </c>
      <c r="I435" s="64">
        <v>6.3018542999999982E-2</v>
      </c>
      <c r="J435" s="5">
        <v>46508</v>
      </c>
      <c r="K435" s="5">
        <v>46660</v>
      </c>
      <c r="L435" t="s">
        <v>409</v>
      </c>
      <c r="N435" s="63">
        <v>0.79166666666666663</v>
      </c>
      <c r="O435" s="63">
        <v>0.875</v>
      </c>
      <c r="P435" s="63" t="str">
        <f t="shared" si="19"/>
        <v>19:00 - 21:00</v>
      </c>
      <c r="Q435" t="s">
        <v>415</v>
      </c>
      <c r="R435">
        <v>218</v>
      </c>
      <c r="S435" t="s">
        <v>415</v>
      </c>
      <c r="T435" t="s">
        <v>415</v>
      </c>
      <c r="U435" t="s">
        <v>415</v>
      </c>
      <c r="V435">
        <v>70</v>
      </c>
      <c r="W435" s="5" t="str">
        <f t="shared" si="20"/>
        <v>LTSU_LV_DemandFARLEIGH AVENUE</v>
      </c>
    </row>
    <row r="436" spans="1:23" hidden="1">
      <c r="A436" t="s">
        <v>416</v>
      </c>
      <c r="B436" t="s">
        <v>156</v>
      </c>
      <c r="C436" t="s">
        <v>48</v>
      </c>
      <c r="D436" t="s">
        <v>413</v>
      </c>
      <c r="E436" s="3">
        <v>0.4</v>
      </c>
      <c r="F436" t="s">
        <v>27</v>
      </c>
      <c r="G436" t="str">
        <f t="shared" si="18"/>
        <v>LTSU_LV_DemandFERNDALE ST MERCHANTS CTSummer 2027</v>
      </c>
      <c r="H436" t="s">
        <v>412</v>
      </c>
      <c r="I436" s="64">
        <v>1.6340996000000056E-2</v>
      </c>
      <c r="J436" s="5">
        <v>46508</v>
      </c>
      <c r="K436" s="5">
        <v>46660</v>
      </c>
      <c r="L436" t="s">
        <v>409</v>
      </c>
      <c r="N436" s="63">
        <v>0.79166666666666663</v>
      </c>
      <c r="O436" s="63">
        <v>0.875</v>
      </c>
      <c r="P436" s="63" t="str">
        <f t="shared" si="19"/>
        <v>19:00 - 21:00</v>
      </c>
      <c r="Q436" t="s">
        <v>415</v>
      </c>
      <c r="R436">
        <v>218</v>
      </c>
      <c r="S436" t="s">
        <v>415</v>
      </c>
      <c r="T436" t="s">
        <v>415</v>
      </c>
      <c r="U436" t="s">
        <v>415</v>
      </c>
      <c r="V436">
        <v>70</v>
      </c>
      <c r="W436" s="5" t="str">
        <f t="shared" si="20"/>
        <v>LTSU_LV_DemandFERNDALE ST MERCHANTS CT</v>
      </c>
    </row>
    <row r="437" spans="1:23" hidden="1">
      <c r="A437" t="s">
        <v>416</v>
      </c>
      <c r="B437" t="s">
        <v>157</v>
      </c>
      <c r="C437" t="s">
        <v>48</v>
      </c>
      <c r="D437" t="s">
        <v>406</v>
      </c>
      <c r="E437" s="3">
        <v>0.4</v>
      </c>
      <c r="F437" t="s">
        <v>27</v>
      </c>
      <c r="G437" t="str">
        <f t="shared" si="18"/>
        <v>LTSU_LV_DemandFERRO RDSummer 2027</v>
      </c>
      <c r="H437" t="s">
        <v>412</v>
      </c>
      <c r="I437" s="64">
        <v>3.5859296499999971E-2</v>
      </c>
      <c r="J437" s="5">
        <v>46508</v>
      </c>
      <c r="K437" s="5">
        <v>46660</v>
      </c>
      <c r="L437" t="s">
        <v>409</v>
      </c>
      <c r="N437" s="63">
        <v>0.79166666666666663</v>
      </c>
      <c r="O437" s="63">
        <v>0.875</v>
      </c>
      <c r="P437" s="63" t="str">
        <f t="shared" si="19"/>
        <v>19:00 - 21:00</v>
      </c>
      <c r="Q437" t="s">
        <v>415</v>
      </c>
      <c r="R437">
        <v>218</v>
      </c>
      <c r="S437" t="s">
        <v>415</v>
      </c>
      <c r="T437" t="s">
        <v>415</v>
      </c>
      <c r="U437" t="s">
        <v>415</v>
      </c>
      <c r="V437">
        <v>70</v>
      </c>
      <c r="W437" s="5" t="str">
        <f t="shared" si="20"/>
        <v>LTSU_LV_DemandFERRO RD</v>
      </c>
    </row>
    <row r="438" spans="1:23" hidden="1">
      <c r="A438" t="s">
        <v>416</v>
      </c>
      <c r="B438" t="s">
        <v>158</v>
      </c>
      <c r="C438" t="s">
        <v>48</v>
      </c>
      <c r="D438" t="s">
        <v>406</v>
      </c>
      <c r="E438" s="3">
        <v>0.4</v>
      </c>
      <c r="F438" t="s">
        <v>27</v>
      </c>
      <c r="G438" t="str">
        <f t="shared" si="18"/>
        <v>LTSU_LV_DemandFORD RD WESTSummer 2027</v>
      </c>
      <c r="H438" t="s">
        <v>412</v>
      </c>
      <c r="I438" s="64">
        <v>3.2382853999999961E-2</v>
      </c>
      <c r="J438" s="5">
        <v>46508</v>
      </c>
      <c r="K438" s="5">
        <v>46660</v>
      </c>
      <c r="L438" t="s">
        <v>409</v>
      </c>
      <c r="N438" s="63">
        <v>0.79166666666666663</v>
      </c>
      <c r="O438" s="63">
        <v>0.875</v>
      </c>
      <c r="P438" s="63" t="str">
        <f t="shared" si="19"/>
        <v>19:00 - 21:00</v>
      </c>
      <c r="Q438" t="s">
        <v>415</v>
      </c>
      <c r="R438">
        <v>218</v>
      </c>
      <c r="S438" t="s">
        <v>415</v>
      </c>
      <c r="T438" t="s">
        <v>415</v>
      </c>
      <c r="U438" t="s">
        <v>415</v>
      </c>
      <c r="V438">
        <v>70</v>
      </c>
      <c r="W438" s="5" t="str">
        <f t="shared" si="20"/>
        <v>LTSU_LV_DemandFORD RD WEST</v>
      </c>
    </row>
    <row r="439" spans="1:23" hidden="1">
      <c r="A439" t="s">
        <v>416</v>
      </c>
      <c r="B439" t="s">
        <v>159</v>
      </c>
      <c r="C439" t="s">
        <v>48</v>
      </c>
      <c r="D439" t="s">
        <v>414</v>
      </c>
      <c r="E439" s="3">
        <v>0.4</v>
      </c>
      <c r="F439" t="s">
        <v>27</v>
      </c>
      <c r="G439" t="str">
        <f t="shared" si="18"/>
        <v>LTSU_LV_DemandFREELAND AVENUE (RISK SITE B)Summer 2027</v>
      </c>
      <c r="H439" t="s">
        <v>412</v>
      </c>
      <c r="I439" s="64">
        <v>6.0054887499999987E-2</v>
      </c>
      <c r="J439" s="5">
        <v>46508</v>
      </c>
      <c r="K439" s="5">
        <v>46660</v>
      </c>
      <c r="L439" t="s">
        <v>409</v>
      </c>
      <c r="N439" s="63">
        <v>0.79166666666666663</v>
      </c>
      <c r="O439" s="63">
        <v>0.875</v>
      </c>
      <c r="P439" s="63" t="str">
        <f t="shared" si="19"/>
        <v>19:00 - 21:00</v>
      </c>
      <c r="Q439" t="s">
        <v>415</v>
      </c>
      <c r="R439">
        <v>218</v>
      </c>
      <c r="S439" t="s">
        <v>415</v>
      </c>
      <c r="T439" t="s">
        <v>415</v>
      </c>
      <c r="U439" t="s">
        <v>415</v>
      </c>
      <c r="V439">
        <v>70</v>
      </c>
      <c r="W439" s="5" t="str">
        <f t="shared" si="20"/>
        <v>LTSU_LV_DemandFREELAND AVENUE (RISK SITE B)</v>
      </c>
    </row>
    <row r="440" spans="1:23" hidden="1">
      <c r="A440" t="s">
        <v>416</v>
      </c>
      <c r="B440" t="s">
        <v>160</v>
      </c>
      <c r="C440" t="s">
        <v>48</v>
      </c>
      <c r="D440" t="s">
        <v>406</v>
      </c>
      <c r="E440" s="3">
        <v>0.4</v>
      </c>
      <c r="F440" t="s">
        <v>27</v>
      </c>
      <c r="G440" t="str">
        <f t="shared" si="18"/>
        <v>LTSU_LV_DemandFRESTON PKSummer 2027</v>
      </c>
      <c r="H440" t="s">
        <v>412</v>
      </c>
      <c r="I440" s="64">
        <v>3.8280842460000034E-2</v>
      </c>
      <c r="J440" s="5">
        <v>46508</v>
      </c>
      <c r="K440" s="5">
        <v>46660</v>
      </c>
      <c r="L440" t="s">
        <v>409</v>
      </c>
      <c r="N440" s="63">
        <v>0.79166666666666663</v>
      </c>
      <c r="O440" s="63">
        <v>0.875</v>
      </c>
      <c r="P440" s="63" t="str">
        <f t="shared" si="19"/>
        <v>19:00 - 21:00</v>
      </c>
      <c r="Q440" t="s">
        <v>415</v>
      </c>
      <c r="R440">
        <v>218</v>
      </c>
      <c r="S440" t="s">
        <v>415</v>
      </c>
      <c r="T440" t="s">
        <v>415</v>
      </c>
      <c r="U440" t="s">
        <v>415</v>
      </c>
      <c r="V440">
        <v>70</v>
      </c>
      <c r="W440" s="5" t="str">
        <f t="shared" si="20"/>
        <v>LTSU_LV_DemandFRESTON PK</v>
      </c>
    </row>
    <row r="441" spans="1:23" hidden="1">
      <c r="A441" t="s">
        <v>416</v>
      </c>
      <c r="B441" t="s">
        <v>161</v>
      </c>
      <c r="C441" t="s">
        <v>48</v>
      </c>
      <c r="D441" t="s">
        <v>406</v>
      </c>
      <c r="E441" s="3">
        <v>0.4</v>
      </c>
      <c r="F441" t="s">
        <v>27</v>
      </c>
      <c r="G441" t="str">
        <f t="shared" si="18"/>
        <v>LTSU_LV_DemandGAINSBOROUGH DRSummer 2027</v>
      </c>
      <c r="H441" t="s">
        <v>412</v>
      </c>
      <c r="I441" s="64">
        <v>3.7806157500000048E-2</v>
      </c>
      <c r="J441" s="5">
        <v>46508</v>
      </c>
      <c r="K441" s="5">
        <v>46660</v>
      </c>
      <c r="L441" t="s">
        <v>409</v>
      </c>
      <c r="N441" s="63">
        <v>0.79166666666666663</v>
      </c>
      <c r="O441" s="63">
        <v>0.875</v>
      </c>
      <c r="P441" s="63" t="str">
        <f t="shared" si="19"/>
        <v>19:00 - 21:00</v>
      </c>
      <c r="Q441" t="s">
        <v>415</v>
      </c>
      <c r="R441">
        <v>218</v>
      </c>
      <c r="S441" t="s">
        <v>415</v>
      </c>
      <c r="T441" t="s">
        <v>415</v>
      </c>
      <c r="U441" t="s">
        <v>415</v>
      </c>
      <c r="V441">
        <v>70</v>
      </c>
      <c r="W441" s="5" t="str">
        <f t="shared" si="20"/>
        <v>LTSU_LV_DemandGAINSBOROUGH DR</v>
      </c>
    </row>
    <row r="442" spans="1:23" hidden="1">
      <c r="A442" t="s">
        <v>416</v>
      </c>
      <c r="B442" t="s">
        <v>162</v>
      </c>
      <c r="C442" t="s">
        <v>48</v>
      </c>
      <c r="D442" t="s">
        <v>414</v>
      </c>
      <c r="E442" s="3">
        <v>0.4</v>
      </c>
      <c r="F442" t="s">
        <v>27</v>
      </c>
      <c r="G442" t="str">
        <f t="shared" si="18"/>
        <v>LTSU_LV_DemandGARRISONSummer 2027</v>
      </c>
      <c r="H442" t="s">
        <v>412</v>
      </c>
      <c r="I442" s="64">
        <v>0.01</v>
      </c>
      <c r="J442" s="5">
        <v>46508</v>
      </c>
      <c r="K442" s="5">
        <v>46660</v>
      </c>
      <c r="L442" t="s">
        <v>409</v>
      </c>
      <c r="N442" s="63">
        <v>0.79166666666666663</v>
      </c>
      <c r="O442" s="63">
        <v>0.875</v>
      </c>
      <c r="P442" s="63" t="str">
        <f t="shared" si="19"/>
        <v>19:00 - 21:00</v>
      </c>
      <c r="Q442" t="s">
        <v>415</v>
      </c>
      <c r="R442">
        <v>218</v>
      </c>
      <c r="S442" t="s">
        <v>415</v>
      </c>
      <c r="T442" t="s">
        <v>415</v>
      </c>
      <c r="U442" t="s">
        <v>415</v>
      </c>
      <c r="V442">
        <v>70</v>
      </c>
      <c r="W442" s="5" t="str">
        <f t="shared" si="20"/>
        <v>LTSU_LV_DemandGARRISON</v>
      </c>
    </row>
    <row r="443" spans="1:23" hidden="1">
      <c r="A443" t="s">
        <v>416</v>
      </c>
      <c r="B443" t="s">
        <v>163</v>
      </c>
      <c r="C443" t="s">
        <v>48</v>
      </c>
      <c r="D443" t="s">
        <v>413</v>
      </c>
      <c r="E443" s="3">
        <v>0.4</v>
      </c>
      <c r="F443" t="s">
        <v>27</v>
      </c>
      <c r="G443" t="str">
        <f t="shared" si="18"/>
        <v>LTSU_LV_DemandGAYSHAM AVE R/O 3Summer 2027</v>
      </c>
      <c r="H443" t="s">
        <v>412</v>
      </c>
      <c r="I443" s="64">
        <v>4.4924120999999984E-2</v>
      </c>
      <c r="J443" s="5">
        <v>46508</v>
      </c>
      <c r="K443" s="5">
        <v>46660</v>
      </c>
      <c r="L443" t="s">
        <v>409</v>
      </c>
      <c r="N443" s="63">
        <v>0.79166666666666663</v>
      </c>
      <c r="O443" s="63">
        <v>0.875</v>
      </c>
      <c r="P443" s="63" t="str">
        <f t="shared" si="19"/>
        <v>19:00 - 21:00</v>
      </c>
      <c r="Q443" t="s">
        <v>415</v>
      </c>
      <c r="R443">
        <v>218</v>
      </c>
      <c r="S443" t="s">
        <v>415</v>
      </c>
      <c r="T443" t="s">
        <v>415</v>
      </c>
      <c r="U443" t="s">
        <v>415</v>
      </c>
      <c r="V443">
        <v>70</v>
      </c>
      <c r="W443" s="5" t="str">
        <f t="shared" si="20"/>
        <v>LTSU_LV_DemandGAYSHAM AVE R/O 3</v>
      </c>
    </row>
    <row r="444" spans="1:23" hidden="1">
      <c r="A444" t="s">
        <v>416</v>
      </c>
      <c r="B444" t="s">
        <v>164</v>
      </c>
      <c r="C444" t="s">
        <v>48</v>
      </c>
      <c r="D444" t="s">
        <v>414</v>
      </c>
      <c r="E444" s="3">
        <v>0.4</v>
      </c>
      <c r="F444" t="s">
        <v>27</v>
      </c>
      <c r="G444" t="str">
        <f t="shared" si="18"/>
        <v>LTSU_LV_DemandGENERAL GORDON (RISK SITE B)Summer 2027</v>
      </c>
      <c r="H444" t="s">
        <v>412</v>
      </c>
      <c r="I444" s="64">
        <v>3.4541400499999986E-2</v>
      </c>
      <c r="J444" s="5">
        <v>46508</v>
      </c>
      <c r="K444" s="5">
        <v>46660</v>
      </c>
      <c r="L444" t="s">
        <v>409</v>
      </c>
      <c r="N444" s="63">
        <v>0.79166666666666663</v>
      </c>
      <c r="O444" s="63">
        <v>0.875</v>
      </c>
      <c r="P444" s="63" t="str">
        <f t="shared" si="19"/>
        <v>19:00 - 21:00</v>
      </c>
      <c r="Q444" t="s">
        <v>415</v>
      </c>
      <c r="R444">
        <v>218</v>
      </c>
      <c r="S444" t="s">
        <v>415</v>
      </c>
      <c r="T444" t="s">
        <v>415</v>
      </c>
      <c r="U444" t="s">
        <v>415</v>
      </c>
      <c r="V444">
        <v>70</v>
      </c>
      <c r="W444" s="5" t="str">
        <f t="shared" si="20"/>
        <v>LTSU_LV_DemandGENERAL GORDON (RISK SITE B)</v>
      </c>
    </row>
    <row r="445" spans="1:23" hidden="1">
      <c r="A445" t="s">
        <v>416</v>
      </c>
      <c r="B445" t="s">
        <v>165</v>
      </c>
      <c r="C445" t="s">
        <v>48</v>
      </c>
      <c r="D445" t="s">
        <v>406</v>
      </c>
      <c r="E445" s="3">
        <v>0.4</v>
      </c>
      <c r="F445" t="s">
        <v>27</v>
      </c>
      <c r="G445" t="str">
        <f t="shared" si="18"/>
        <v>LTSU_LV_DemandGIBBS CLSummer 2027</v>
      </c>
      <c r="H445" t="s">
        <v>412</v>
      </c>
      <c r="I445" s="64">
        <v>0.01</v>
      </c>
      <c r="J445" s="5">
        <v>46508</v>
      </c>
      <c r="K445" s="5">
        <v>46660</v>
      </c>
      <c r="L445" t="s">
        <v>409</v>
      </c>
      <c r="N445" s="63">
        <v>0.79166666666666663</v>
      </c>
      <c r="O445" s="63">
        <v>0.875</v>
      </c>
      <c r="P445" s="63" t="str">
        <f t="shared" si="19"/>
        <v>19:00 - 21:00</v>
      </c>
      <c r="Q445" t="s">
        <v>415</v>
      </c>
      <c r="R445">
        <v>218</v>
      </c>
      <c r="S445" t="s">
        <v>415</v>
      </c>
      <c r="T445" t="s">
        <v>415</v>
      </c>
      <c r="U445" t="s">
        <v>415</v>
      </c>
      <c r="V445">
        <v>70</v>
      </c>
      <c r="W445" s="5" t="str">
        <f t="shared" si="20"/>
        <v>LTSU_LV_DemandGIBBS CL</v>
      </c>
    </row>
    <row r="446" spans="1:23" hidden="1">
      <c r="A446" t="s">
        <v>416</v>
      </c>
      <c r="B446" t="s">
        <v>166</v>
      </c>
      <c r="C446" t="s">
        <v>48</v>
      </c>
      <c r="D446" t="s">
        <v>413</v>
      </c>
      <c r="E446" s="3">
        <v>0.4</v>
      </c>
      <c r="F446" t="s">
        <v>27</v>
      </c>
      <c r="G446" t="str">
        <f t="shared" si="18"/>
        <v>LTSU_LV_DemandGLENCOE AVE 16Summer 2027</v>
      </c>
      <c r="H446" t="s">
        <v>412</v>
      </c>
      <c r="I446" s="64">
        <v>5.963991099999999E-2</v>
      </c>
      <c r="J446" s="5">
        <v>46508</v>
      </c>
      <c r="K446" s="5">
        <v>46660</v>
      </c>
      <c r="L446" t="s">
        <v>409</v>
      </c>
      <c r="N446" s="63">
        <v>0.79166666666666663</v>
      </c>
      <c r="O446" s="63">
        <v>0.875</v>
      </c>
      <c r="P446" s="63" t="str">
        <f t="shared" si="19"/>
        <v>19:00 - 21:00</v>
      </c>
      <c r="Q446" t="s">
        <v>415</v>
      </c>
      <c r="R446">
        <v>218</v>
      </c>
      <c r="S446" t="s">
        <v>415</v>
      </c>
      <c r="T446" t="s">
        <v>415</v>
      </c>
      <c r="U446" t="s">
        <v>415</v>
      </c>
      <c r="V446">
        <v>70</v>
      </c>
      <c r="W446" s="5" t="str">
        <f t="shared" si="20"/>
        <v>LTSU_LV_DemandGLENCOE AVE 16</v>
      </c>
    </row>
    <row r="447" spans="1:23" hidden="1">
      <c r="A447" t="s">
        <v>416</v>
      </c>
      <c r="B447" t="s">
        <v>167</v>
      </c>
      <c r="C447" t="s">
        <v>48</v>
      </c>
      <c r="D447" t="s">
        <v>414</v>
      </c>
      <c r="E447" s="3">
        <v>0.4</v>
      </c>
      <c r="F447" t="s">
        <v>27</v>
      </c>
      <c r="G447" t="str">
        <f t="shared" si="18"/>
        <v>LTSU_LV_DemandGLENTHORNE GARDENSSummer 2027</v>
      </c>
      <c r="H447" t="s">
        <v>412</v>
      </c>
      <c r="I447" s="64">
        <v>2.186498349999999E-2</v>
      </c>
      <c r="J447" s="5">
        <v>46508</v>
      </c>
      <c r="K447" s="5">
        <v>46660</v>
      </c>
      <c r="L447" t="s">
        <v>409</v>
      </c>
      <c r="N447" s="63">
        <v>0.79166666666666663</v>
      </c>
      <c r="O447" s="63">
        <v>0.875</v>
      </c>
      <c r="P447" s="63" t="str">
        <f t="shared" si="19"/>
        <v>19:00 - 21:00</v>
      </c>
      <c r="Q447" t="s">
        <v>415</v>
      </c>
      <c r="R447">
        <v>218</v>
      </c>
      <c r="S447" t="s">
        <v>415</v>
      </c>
      <c r="T447" t="s">
        <v>415</v>
      </c>
      <c r="U447" t="s">
        <v>415</v>
      </c>
      <c r="V447">
        <v>70</v>
      </c>
      <c r="W447" s="5" t="str">
        <f t="shared" si="20"/>
        <v>LTSU_LV_DemandGLENTHORNE GARDENS</v>
      </c>
    </row>
    <row r="448" spans="1:23" hidden="1">
      <c r="A448" t="s">
        <v>416</v>
      </c>
      <c r="B448" t="s">
        <v>168</v>
      </c>
      <c r="C448" t="s">
        <v>48</v>
      </c>
      <c r="D448" t="s">
        <v>413</v>
      </c>
      <c r="E448" s="3">
        <v>0.4</v>
      </c>
      <c r="F448" t="s">
        <v>27</v>
      </c>
      <c r="G448" t="str">
        <f t="shared" si="18"/>
        <v>LTSU_LV_DemandGLYN RD 164Summer 2027</v>
      </c>
      <c r="H448" t="s">
        <v>412</v>
      </c>
      <c r="I448" s="64">
        <v>2.0185255999999985E-2</v>
      </c>
      <c r="J448" s="5">
        <v>46508</v>
      </c>
      <c r="K448" s="5">
        <v>46660</v>
      </c>
      <c r="L448" t="s">
        <v>409</v>
      </c>
      <c r="N448" s="63">
        <v>0.79166666666666663</v>
      </c>
      <c r="O448" s="63">
        <v>0.875</v>
      </c>
      <c r="P448" s="63" t="str">
        <f t="shared" si="19"/>
        <v>19:00 - 21:00</v>
      </c>
      <c r="Q448" t="s">
        <v>415</v>
      </c>
      <c r="R448">
        <v>218</v>
      </c>
      <c r="S448" t="s">
        <v>415</v>
      </c>
      <c r="T448" t="s">
        <v>415</v>
      </c>
      <c r="U448" t="s">
        <v>415</v>
      </c>
      <c r="V448">
        <v>70</v>
      </c>
      <c r="W448" s="5" t="str">
        <f t="shared" si="20"/>
        <v>LTSU_LV_DemandGLYN RD 164</v>
      </c>
    </row>
    <row r="449" spans="1:23" hidden="1">
      <c r="A449" t="s">
        <v>416</v>
      </c>
      <c r="B449" t="s">
        <v>169</v>
      </c>
      <c r="C449" t="s">
        <v>48</v>
      </c>
      <c r="D449" t="s">
        <v>413</v>
      </c>
      <c r="E449" s="3">
        <v>0.4</v>
      </c>
      <c r="F449" t="s">
        <v>27</v>
      </c>
      <c r="G449" t="str">
        <f t="shared" si="18"/>
        <v>LTSU_LV_DemandGOOSELEY LANESummer 2027</v>
      </c>
      <c r="H449" t="s">
        <v>412</v>
      </c>
      <c r="I449" s="64">
        <v>0.01</v>
      </c>
      <c r="J449" s="5">
        <v>46508</v>
      </c>
      <c r="K449" s="5">
        <v>46660</v>
      </c>
      <c r="L449" t="s">
        <v>409</v>
      </c>
      <c r="N449" s="63">
        <v>0.79166666666666663</v>
      </c>
      <c r="O449" s="63">
        <v>0.875</v>
      </c>
      <c r="P449" s="63" t="str">
        <f t="shared" si="19"/>
        <v>19:00 - 21:00</v>
      </c>
      <c r="Q449" t="s">
        <v>415</v>
      </c>
      <c r="R449">
        <v>218</v>
      </c>
      <c r="S449" t="s">
        <v>415</v>
      </c>
      <c r="T449" t="s">
        <v>415</v>
      </c>
      <c r="U449" t="s">
        <v>415</v>
      </c>
      <c r="V449">
        <v>70</v>
      </c>
      <c r="W449" s="5" t="str">
        <f t="shared" si="20"/>
        <v>LTSU_LV_DemandGOOSELEY LANE</v>
      </c>
    </row>
    <row r="450" spans="1:23" hidden="1">
      <c r="A450" t="s">
        <v>416</v>
      </c>
      <c r="B450" t="s">
        <v>170</v>
      </c>
      <c r="C450" t="s">
        <v>48</v>
      </c>
      <c r="D450" t="s">
        <v>406</v>
      </c>
      <c r="E450" s="3">
        <v>0.4</v>
      </c>
      <c r="F450" t="s">
        <v>27</v>
      </c>
      <c r="G450" t="str">
        <f t="shared" si="18"/>
        <v>LTSU_LV_DemandGOWERSSummer 2027</v>
      </c>
      <c r="H450" t="s">
        <v>412</v>
      </c>
      <c r="I450" s="64">
        <v>5.4914618399999983E-2</v>
      </c>
      <c r="J450" s="5">
        <v>46508</v>
      </c>
      <c r="K450" s="5">
        <v>46660</v>
      </c>
      <c r="L450" t="s">
        <v>409</v>
      </c>
      <c r="N450" s="63">
        <v>0.79166666666666663</v>
      </c>
      <c r="O450" s="63">
        <v>0.875</v>
      </c>
      <c r="P450" s="63" t="str">
        <f t="shared" si="19"/>
        <v>19:00 - 21:00</v>
      </c>
      <c r="Q450" t="s">
        <v>415</v>
      </c>
      <c r="R450">
        <v>218</v>
      </c>
      <c r="S450" t="s">
        <v>415</v>
      </c>
      <c r="T450" t="s">
        <v>415</v>
      </c>
      <c r="U450" t="s">
        <v>415</v>
      </c>
      <c r="V450">
        <v>70</v>
      </c>
      <c r="W450" s="5" t="str">
        <f t="shared" si="20"/>
        <v>LTSU_LV_DemandGOWERS</v>
      </c>
    </row>
    <row r="451" spans="1:23" hidden="1">
      <c r="A451" t="s">
        <v>416</v>
      </c>
      <c r="B451" t="s">
        <v>171</v>
      </c>
      <c r="C451" t="s">
        <v>48</v>
      </c>
      <c r="D451" t="s">
        <v>414</v>
      </c>
      <c r="E451" s="3">
        <v>0.4</v>
      </c>
      <c r="F451" t="s">
        <v>27</v>
      </c>
      <c r="G451" t="str">
        <f t="shared" ref="G451:G514" si="21">_xlfn.CONCAT(C451,B451,F451)</f>
        <v>LTSU_LV_DemandGRANT ROAD (RISK SITE B)Summer 2027</v>
      </c>
      <c r="H451" t="s">
        <v>412</v>
      </c>
      <c r="I451" s="64">
        <v>0.15717003299999999</v>
      </c>
      <c r="J451" s="5">
        <v>46508</v>
      </c>
      <c r="K451" s="5">
        <v>46660</v>
      </c>
      <c r="L451" t="s">
        <v>409</v>
      </c>
      <c r="N451" s="63">
        <v>0.79166666666666663</v>
      </c>
      <c r="O451" s="63">
        <v>0.875</v>
      </c>
      <c r="P451" s="63" t="str">
        <f t="shared" ref="P451:P514" si="22">TEXT(N451,"HH:MM") &amp; " - " &amp; TEXT(O451,"HH:MM")</f>
        <v>19:00 - 21:00</v>
      </c>
      <c r="Q451" t="s">
        <v>415</v>
      </c>
      <c r="R451">
        <v>218</v>
      </c>
      <c r="S451" t="s">
        <v>415</v>
      </c>
      <c r="T451" t="s">
        <v>415</v>
      </c>
      <c r="U451" t="s">
        <v>415</v>
      </c>
      <c r="V451">
        <v>70</v>
      </c>
      <c r="W451" s="5" t="str">
        <f t="shared" ref="W451:W514" si="23">_xlfn.CONCAT(C451,B451)</f>
        <v>LTSU_LV_DemandGRANT ROAD (RISK SITE B)</v>
      </c>
    </row>
    <row r="452" spans="1:23" hidden="1">
      <c r="A452" t="s">
        <v>416</v>
      </c>
      <c r="B452" t="s">
        <v>172</v>
      </c>
      <c r="C452" t="s">
        <v>48</v>
      </c>
      <c r="D452" t="s">
        <v>413</v>
      </c>
      <c r="E452" s="3">
        <v>0.4</v>
      </c>
      <c r="F452" t="s">
        <v>27</v>
      </c>
      <c r="G452" t="str">
        <f t="shared" si="21"/>
        <v>LTSU_LV_DemandGRUMMANT RD R/O CRANE HSESummer 2027</v>
      </c>
      <c r="H452" t="s">
        <v>412</v>
      </c>
      <c r="I452" s="64">
        <v>2.3498149999999995E-2</v>
      </c>
      <c r="J452" s="5">
        <v>46508</v>
      </c>
      <c r="K452" s="5">
        <v>46660</v>
      </c>
      <c r="L452" t="s">
        <v>409</v>
      </c>
      <c r="N452" s="63">
        <v>0.79166666666666663</v>
      </c>
      <c r="O452" s="63">
        <v>0.875</v>
      </c>
      <c r="P452" s="63" t="str">
        <f t="shared" si="22"/>
        <v>19:00 - 21:00</v>
      </c>
      <c r="Q452" t="s">
        <v>415</v>
      </c>
      <c r="R452">
        <v>218</v>
      </c>
      <c r="S452" t="s">
        <v>415</v>
      </c>
      <c r="T452" t="s">
        <v>415</v>
      </c>
      <c r="U452" t="s">
        <v>415</v>
      </c>
      <c r="V452">
        <v>70</v>
      </c>
      <c r="W452" s="5" t="str">
        <f t="shared" si="23"/>
        <v>LTSU_LV_DemandGRUMMANT RD R/O CRANE HSE</v>
      </c>
    </row>
    <row r="453" spans="1:23" hidden="1">
      <c r="A453" t="s">
        <v>416</v>
      </c>
      <c r="B453" t="s">
        <v>173</v>
      </c>
      <c r="C453" t="s">
        <v>48</v>
      </c>
      <c r="D453" t="s">
        <v>406</v>
      </c>
      <c r="E453" s="3">
        <v>0.4</v>
      </c>
      <c r="F453" t="s">
        <v>27</v>
      </c>
      <c r="G453" t="str">
        <f t="shared" si="21"/>
        <v>LTSU_LV_DemandGUANOCK TERRACESummer 2027</v>
      </c>
      <c r="H453" t="s">
        <v>412</v>
      </c>
      <c r="I453" s="64">
        <v>0.01</v>
      </c>
      <c r="J453" s="5">
        <v>46508</v>
      </c>
      <c r="K453" s="5">
        <v>46660</v>
      </c>
      <c r="L453" t="s">
        <v>409</v>
      </c>
      <c r="N453" s="63">
        <v>0.79166666666666663</v>
      </c>
      <c r="O453" s="63">
        <v>0.875</v>
      </c>
      <c r="P453" s="63" t="str">
        <f t="shared" si="22"/>
        <v>19:00 - 21:00</v>
      </c>
      <c r="Q453" t="s">
        <v>415</v>
      </c>
      <c r="R453">
        <v>218</v>
      </c>
      <c r="S453" t="s">
        <v>415</v>
      </c>
      <c r="T453" t="s">
        <v>415</v>
      </c>
      <c r="U453" t="s">
        <v>415</v>
      </c>
      <c r="V453">
        <v>70</v>
      </c>
      <c r="W453" s="5" t="str">
        <f t="shared" si="23"/>
        <v>LTSU_LV_DemandGUANOCK TERRACE</v>
      </c>
    </row>
    <row r="454" spans="1:23" hidden="1">
      <c r="A454" t="s">
        <v>416</v>
      </c>
      <c r="B454" t="s">
        <v>174</v>
      </c>
      <c r="C454" t="s">
        <v>48</v>
      </c>
      <c r="D454" t="s">
        <v>406</v>
      </c>
      <c r="E454" s="3">
        <v>0.4</v>
      </c>
      <c r="F454" t="s">
        <v>27</v>
      </c>
      <c r="G454" t="str">
        <f t="shared" si="21"/>
        <v>LTSU_LV_DemandHAMLIN INDUSTRIAL UNITSSummer 2027</v>
      </c>
      <c r="H454" t="s">
        <v>412</v>
      </c>
      <c r="I454" s="64">
        <v>8.9083391669999998E-2</v>
      </c>
      <c r="J454" s="5">
        <v>46508</v>
      </c>
      <c r="K454" s="5">
        <v>46660</v>
      </c>
      <c r="L454" t="s">
        <v>409</v>
      </c>
      <c r="N454" s="63">
        <v>0.79166666666666663</v>
      </c>
      <c r="O454" s="63">
        <v>0.875</v>
      </c>
      <c r="P454" s="63" t="str">
        <f t="shared" si="22"/>
        <v>19:00 - 21:00</v>
      </c>
      <c r="Q454" t="s">
        <v>415</v>
      </c>
      <c r="R454">
        <v>218</v>
      </c>
      <c r="S454" t="s">
        <v>415</v>
      </c>
      <c r="T454" t="s">
        <v>415</v>
      </c>
      <c r="U454" t="s">
        <v>415</v>
      </c>
      <c r="V454">
        <v>70</v>
      </c>
      <c r="W454" s="5" t="str">
        <f t="shared" si="23"/>
        <v>LTSU_LV_DemandHAMLIN INDUSTRIAL UNITS</v>
      </c>
    </row>
    <row r="455" spans="1:23" hidden="1">
      <c r="A455" t="s">
        <v>416</v>
      </c>
      <c r="B455" t="s">
        <v>175</v>
      </c>
      <c r="C455" t="s">
        <v>48</v>
      </c>
      <c r="D455" t="s">
        <v>406</v>
      </c>
      <c r="E455" s="3">
        <v>0.4</v>
      </c>
      <c r="F455" t="s">
        <v>27</v>
      </c>
      <c r="G455" t="str">
        <f t="shared" si="21"/>
        <v>LTSU_LV_DemandHAMPTON HARGATE VILLSummer 2027</v>
      </c>
      <c r="H455" t="s">
        <v>412</v>
      </c>
      <c r="I455" s="64">
        <v>0.01</v>
      </c>
      <c r="J455" s="5">
        <v>46508</v>
      </c>
      <c r="K455" s="5">
        <v>46660</v>
      </c>
      <c r="L455" t="s">
        <v>409</v>
      </c>
      <c r="N455" s="63">
        <v>0.79166666666666663</v>
      </c>
      <c r="O455" s="63">
        <v>0.875</v>
      </c>
      <c r="P455" s="63" t="str">
        <f t="shared" si="22"/>
        <v>19:00 - 21:00</v>
      </c>
      <c r="Q455" t="s">
        <v>415</v>
      </c>
      <c r="R455">
        <v>218</v>
      </c>
      <c r="S455" t="s">
        <v>415</v>
      </c>
      <c r="T455" t="s">
        <v>415</v>
      </c>
      <c r="U455" t="s">
        <v>415</v>
      </c>
      <c r="V455">
        <v>70</v>
      </c>
      <c r="W455" s="5" t="str">
        <f t="shared" si="23"/>
        <v>LTSU_LV_DemandHAMPTON HARGATE VILL</v>
      </c>
    </row>
    <row r="456" spans="1:23" hidden="1">
      <c r="A456" t="s">
        <v>416</v>
      </c>
      <c r="B456" t="s">
        <v>176</v>
      </c>
      <c r="C456" t="s">
        <v>48</v>
      </c>
      <c r="D456" t="s">
        <v>414</v>
      </c>
      <c r="E456" s="3">
        <v>0.4</v>
      </c>
      <c r="F456" t="s">
        <v>27</v>
      </c>
      <c r="G456" t="str">
        <f t="shared" si="21"/>
        <v>LTSU_LV_DemandHANOVER PLACESummer 2027</v>
      </c>
      <c r="H456" t="s">
        <v>412</v>
      </c>
      <c r="I456" s="64">
        <v>0.01</v>
      </c>
      <c r="J456" s="5">
        <v>46508</v>
      </c>
      <c r="K456" s="5">
        <v>46660</v>
      </c>
      <c r="L456" t="s">
        <v>409</v>
      </c>
      <c r="N456" s="63">
        <v>0.79166666666666663</v>
      </c>
      <c r="O456" s="63">
        <v>0.875</v>
      </c>
      <c r="P456" s="63" t="str">
        <f t="shared" si="22"/>
        <v>19:00 - 21:00</v>
      </c>
      <c r="Q456" t="s">
        <v>415</v>
      </c>
      <c r="R456">
        <v>218</v>
      </c>
      <c r="S456" t="s">
        <v>415</v>
      </c>
      <c r="T456" t="s">
        <v>415</v>
      </c>
      <c r="U456" t="s">
        <v>415</v>
      </c>
      <c r="V456">
        <v>70</v>
      </c>
      <c r="W456" s="5" t="str">
        <f t="shared" si="23"/>
        <v>LTSU_LV_DemandHANOVER PLACE</v>
      </c>
    </row>
    <row r="457" spans="1:23" hidden="1">
      <c r="A457" t="s">
        <v>416</v>
      </c>
      <c r="B457" t="s">
        <v>177</v>
      </c>
      <c r="C457" t="s">
        <v>48</v>
      </c>
      <c r="D457" t="s">
        <v>406</v>
      </c>
      <c r="E457" s="3">
        <v>0.4</v>
      </c>
      <c r="F457" t="s">
        <v>27</v>
      </c>
      <c r="G457" t="str">
        <f t="shared" si="21"/>
        <v>LTSU_LV_DemandHARMILLSummer 2027</v>
      </c>
      <c r="H457" t="s">
        <v>412</v>
      </c>
      <c r="I457" s="64">
        <v>2.6001338265000003E-2</v>
      </c>
      <c r="J457" s="5">
        <v>46508</v>
      </c>
      <c r="K457" s="5">
        <v>46660</v>
      </c>
      <c r="L457" t="s">
        <v>409</v>
      </c>
      <c r="N457" s="63">
        <v>0.79166666666666663</v>
      </c>
      <c r="O457" s="63">
        <v>0.875</v>
      </c>
      <c r="P457" s="63" t="str">
        <f t="shared" si="22"/>
        <v>19:00 - 21:00</v>
      </c>
      <c r="Q457" t="s">
        <v>415</v>
      </c>
      <c r="R457">
        <v>218</v>
      </c>
      <c r="S457" t="s">
        <v>415</v>
      </c>
      <c r="T457" t="s">
        <v>415</v>
      </c>
      <c r="U457" t="s">
        <v>415</v>
      </c>
      <c r="V457">
        <v>70</v>
      </c>
      <c r="W457" s="5" t="str">
        <f t="shared" si="23"/>
        <v>LTSU_LV_DemandHARMILL</v>
      </c>
    </row>
    <row r="458" spans="1:23" hidden="1">
      <c r="A458" t="s">
        <v>416</v>
      </c>
      <c r="B458" t="s">
        <v>178</v>
      </c>
      <c r="C458" t="s">
        <v>48</v>
      </c>
      <c r="D458" t="s">
        <v>413</v>
      </c>
      <c r="E458" s="3">
        <v>0.4</v>
      </c>
      <c r="F458" t="s">
        <v>27</v>
      </c>
      <c r="G458" t="str">
        <f t="shared" si="21"/>
        <v>LTSU_LV_DemandHARROW RD BARKINGSummer 2027</v>
      </c>
      <c r="H458" t="s">
        <v>412</v>
      </c>
      <c r="I458" s="64">
        <v>5.3648401500000054E-2</v>
      </c>
      <c r="J458" s="5">
        <v>46508</v>
      </c>
      <c r="K458" s="5">
        <v>46660</v>
      </c>
      <c r="L458" t="s">
        <v>409</v>
      </c>
      <c r="N458" s="63">
        <v>0.79166666666666663</v>
      </c>
      <c r="O458" s="63">
        <v>0.875</v>
      </c>
      <c r="P458" s="63" t="str">
        <f t="shared" si="22"/>
        <v>19:00 - 21:00</v>
      </c>
      <c r="Q458" t="s">
        <v>415</v>
      </c>
      <c r="R458">
        <v>218</v>
      </c>
      <c r="S458" t="s">
        <v>415</v>
      </c>
      <c r="T458" t="s">
        <v>415</v>
      </c>
      <c r="U458" t="s">
        <v>415</v>
      </c>
      <c r="V458">
        <v>70</v>
      </c>
      <c r="W458" s="5" t="str">
        <f t="shared" si="23"/>
        <v>LTSU_LV_DemandHARROW RD BARKING</v>
      </c>
    </row>
    <row r="459" spans="1:23" hidden="1">
      <c r="A459" t="s">
        <v>416</v>
      </c>
      <c r="B459" t="s">
        <v>179</v>
      </c>
      <c r="C459" t="s">
        <v>48</v>
      </c>
      <c r="D459" t="s">
        <v>406</v>
      </c>
      <c r="E459" s="3">
        <v>0.4</v>
      </c>
      <c r="F459" t="s">
        <v>27</v>
      </c>
      <c r="G459" t="str">
        <f t="shared" si="21"/>
        <v>LTSU_LV_DemandHASELBURY RDSummer 2027</v>
      </c>
      <c r="H459" t="s">
        <v>412</v>
      </c>
      <c r="I459" s="64">
        <v>4.0189938499999966E-2</v>
      </c>
      <c r="J459" s="5">
        <v>46508</v>
      </c>
      <c r="K459" s="5">
        <v>46660</v>
      </c>
      <c r="L459" t="s">
        <v>409</v>
      </c>
      <c r="N459" s="63">
        <v>0.79166666666666663</v>
      </c>
      <c r="O459" s="63">
        <v>0.875</v>
      </c>
      <c r="P459" s="63" t="str">
        <f t="shared" si="22"/>
        <v>19:00 - 21:00</v>
      </c>
      <c r="Q459" t="s">
        <v>415</v>
      </c>
      <c r="R459">
        <v>218</v>
      </c>
      <c r="S459" t="s">
        <v>415</v>
      </c>
      <c r="T459" t="s">
        <v>415</v>
      </c>
      <c r="U459" t="s">
        <v>415</v>
      </c>
      <c r="V459">
        <v>70</v>
      </c>
      <c r="W459" s="5" t="str">
        <f t="shared" si="23"/>
        <v>LTSU_LV_DemandHASELBURY RD</v>
      </c>
    </row>
    <row r="460" spans="1:23" hidden="1">
      <c r="A460" t="s">
        <v>416</v>
      </c>
      <c r="B460" t="s">
        <v>180</v>
      </c>
      <c r="C460" t="s">
        <v>48</v>
      </c>
      <c r="D460" t="s">
        <v>406</v>
      </c>
      <c r="E460" s="3">
        <v>0.4</v>
      </c>
      <c r="F460" t="s">
        <v>27</v>
      </c>
      <c r="G460" t="str">
        <f t="shared" si="21"/>
        <v>LTSU_LV_DemandHASKARD RDSummer 2027</v>
      </c>
      <c r="H460" t="s">
        <v>412</v>
      </c>
      <c r="I460" s="64">
        <v>0.10801545930000003</v>
      </c>
      <c r="J460" s="5">
        <v>46508</v>
      </c>
      <c r="K460" s="5">
        <v>46660</v>
      </c>
      <c r="L460" t="s">
        <v>409</v>
      </c>
      <c r="N460" s="63">
        <v>0.79166666666666663</v>
      </c>
      <c r="O460" s="63">
        <v>0.875</v>
      </c>
      <c r="P460" s="63" t="str">
        <f t="shared" si="22"/>
        <v>19:00 - 21:00</v>
      </c>
      <c r="Q460" t="s">
        <v>415</v>
      </c>
      <c r="R460">
        <v>218</v>
      </c>
      <c r="S460" t="s">
        <v>415</v>
      </c>
      <c r="T460" t="s">
        <v>415</v>
      </c>
      <c r="U460" t="s">
        <v>415</v>
      </c>
      <c r="V460">
        <v>70</v>
      </c>
      <c r="W460" s="5" t="str">
        <f t="shared" si="23"/>
        <v>LTSU_LV_DemandHASKARD RD</v>
      </c>
    </row>
    <row r="461" spans="1:23" hidden="1">
      <c r="A461" t="s">
        <v>416</v>
      </c>
      <c r="B461" t="s">
        <v>181</v>
      </c>
      <c r="C461" t="s">
        <v>48</v>
      </c>
      <c r="D461" t="s">
        <v>406</v>
      </c>
      <c r="E461" s="3">
        <v>0.4</v>
      </c>
      <c r="F461" t="s">
        <v>27</v>
      </c>
      <c r="G461" t="str">
        <f t="shared" si="21"/>
        <v>LTSU_LV_DemandHATFIELD ROADSummer 2027</v>
      </c>
      <c r="H461" t="s">
        <v>412</v>
      </c>
      <c r="I461" s="64">
        <v>0.01</v>
      </c>
      <c r="J461" s="5">
        <v>46508</v>
      </c>
      <c r="K461" s="5">
        <v>46660</v>
      </c>
      <c r="L461" t="s">
        <v>409</v>
      </c>
      <c r="N461" s="63">
        <v>0.79166666666666663</v>
      </c>
      <c r="O461" s="63">
        <v>0.875</v>
      </c>
      <c r="P461" s="63" t="str">
        <f t="shared" si="22"/>
        <v>19:00 - 21:00</v>
      </c>
      <c r="Q461" t="s">
        <v>415</v>
      </c>
      <c r="R461">
        <v>218</v>
      </c>
      <c r="S461" t="s">
        <v>415</v>
      </c>
      <c r="T461" t="s">
        <v>415</v>
      </c>
      <c r="U461" t="s">
        <v>415</v>
      </c>
      <c r="V461">
        <v>70</v>
      </c>
      <c r="W461" s="5" t="str">
        <f t="shared" si="23"/>
        <v>LTSU_LV_DemandHATFIELD ROAD</v>
      </c>
    </row>
    <row r="462" spans="1:23" hidden="1">
      <c r="A462" t="s">
        <v>416</v>
      </c>
      <c r="B462" t="s">
        <v>182</v>
      </c>
      <c r="C462" t="s">
        <v>48</v>
      </c>
      <c r="D462" t="s">
        <v>406</v>
      </c>
      <c r="E462" s="3">
        <v>0.4</v>
      </c>
      <c r="F462" t="s">
        <v>27</v>
      </c>
      <c r="G462" t="str">
        <f t="shared" si="21"/>
        <v>LTSU_LV_DemandHAVANT HOMESSummer 2027</v>
      </c>
      <c r="H462" t="s">
        <v>412</v>
      </c>
      <c r="I462" s="64">
        <v>3.1962941399999979E-2</v>
      </c>
      <c r="J462" s="5">
        <v>46508</v>
      </c>
      <c r="K462" s="5">
        <v>46660</v>
      </c>
      <c r="L462" t="s">
        <v>409</v>
      </c>
      <c r="N462" s="63">
        <v>0.79166666666666663</v>
      </c>
      <c r="O462" s="63">
        <v>0.875</v>
      </c>
      <c r="P462" s="63" t="str">
        <f t="shared" si="22"/>
        <v>19:00 - 21:00</v>
      </c>
      <c r="Q462" t="s">
        <v>415</v>
      </c>
      <c r="R462">
        <v>218</v>
      </c>
      <c r="S462" t="s">
        <v>415</v>
      </c>
      <c r="T462" t="s">
        <v>415</v>
      </c>
      <c r="U462" t="s">
        <v>415</v>
      </c>
      <c r="V462">
        <v>70</v>
      </c>
      <c r="W462" s="5" t="str">
        <f t="shared" si="23"/>
        <v>LTSU_LV_DemandHAVANT HOMES</v>
      </c>
    </row>
    <row r="463" spans="1:23" hidden="1">
      <c r="A463" t="s">
        <v>416</v>
      </c>
      <c r="B463" t="s">
        <v>183</v>
      </c>
      <c r="C463" t="s">
        <v>48</v>
      </c>
      <c r="D463" t="s">
        <v>413</v>
      </c>
      <c r="E463" s="3">
        <v>0.4</v>
      </c>
      <c r="F463" t="s">
        <v>27</v>
      </c>
      <c r="G463" t="str">
        <f t="shared" si="21"/>
        <v>LTSU_LV_DemandHEATH ST QUEEN MARYSSummer 2027</v>
      </c>
      <c r="H463" t="s">
        <v>412</v>
      </c>
      <c r="I463" s="64">
        <v>0.01</v>
      </c>
      <c r="J463" s="5">
        <v>46508</v>
      </c>
      <c r="K463" s="5">
        <v>46660</v>
      </c>
      <c r="L463" t="s">
        <v>409</v>
      </c>
      <c r="N463" s="63">
        <v>0.79166666666666663</v>
      </c>
      <c r="O463" s="63">
        <v>0.875</v>
      </c>
      <c r="P463" s="63" t="str">
        <f t="shared" si="22"/>
        <v>19:00 - 21:00</v>
      </c>
      <c r="Q463" t="s">
        <v>415</v>
      </c>
      <c r="R463">
        <v>218</v>
      </c>
      <c r="S463" t="s">
        <v>415</v>
      </c>
      <c r="T463" t="s">
        <v>415</v>
      </c>
      <c r="U463" t="s">
        <v>415</v>
      </c>
      <c r="V463">
        <v>70</v>
      </c>
      <c r="W463" s="5" t="str">
        <f t="shared" si="23"/>
        <v>LTSU_LV_DemandHEATH ST QUEEN MARYS</v>
      </c>
    </row>
    <row r="464" spans="1:23" hidden="1">
      <c r="A464" t="s">
        <v>416</v>
      </c>
      <c r="B464" t="s">
        <v>184</v>
      </c>
      <c r="C464" t="s">
        <v>48</v>
      </c>
      <c r="D464" t="s">
        <v>406</v>
      </c>
      <c r="E464" s="3">
        <v>0.4</v>
      </c>
      <c r="F464" t="s">
        <v>27</v>
      </c>
      <c r="G464" t="str">
        <f t="shared" si="21"/>
        <v>LTSU_LV_DemandHELEN CLSummer 2027</v>
      </c>
      <c r="H464" t="s">
        <v>412</v>
      </c>
      <c r="I464" s="64">
        <v>2.5770533355000017E-2</v>
      </c>
      <c r="J464" s="5">
        <v>46508</v>
      </c>
      <c r="K464" s="5">
        <v>46660</v>
      </c>
      <c r="L464" t="s">
        <v>409</v>
      </c>
      <c r="N464" s="63">
        <v>0.79166666666666663</v>
      </c>
      <c r="O464" s="63">
        <v>0.875</v>
      </c>
      <c r="P464" s="63" t="str">
        <f t="shared" si="22"/>
        <v>19:00 - 21:00</v>
      </c>
      <c r="Q464" t="s">
        <v>415</v>
      </c>
      <c r="R464">
        <v>218</v>
      </c>
      <c r="S464" t="s">
        <v>415</v>
      </c>
      <c r="T464" t="s">
        <v>415</v>
      </c>
      <c r="U464" t="s">
        <v>415</v>
      </c>
      <c r="V464">
        <v>70</v>
      </c>
      <c r="W464" s="5" t="str">
        <f t="shared" si="23"/>
        <v>LTSU_LV_DemandHELEN CL</v>
      </c>
    </row>
    <row r="465" spans="1:23" hidden="1">
      <c r="A465" t="s">
        <v>416</v>
      </c>
      <c r="B465" t="s">
        <v>185</v>
      </c>
      <c r="C465" t="s">
        <v>48</v>
      </c>
      <c r="D465" t="s">
        <v>413</v>
      </c>
      <c r="E465" s="3">
        <v>0.4</v>
      </c>
      <c r="F465" t="s">
        <v>27</v>
      </c>
      <c r="G465" t="str">
        <f t="shared" si="21"/>
        <v>LTSU_LV_DemandHERCULES RD COLWYN HSESummer 2027</v>
      </c>
      <c r="H465" t="s">
        <v>412</v>
      </c>
      <c r="I465" s="64">
        <v>2.9679742000000009E-2</v>
      </c>
      <c r="J465" s="5">
        <v>46508</v>
      </c>
      <c r="K465" s="5">
        <v>46660</v>
      </c>
      <c r="L465" t="s">
        <v>409</v>
      </c>
      <c r="N465" s="63">
        <v>0.79166666666666663</v>
      </c>
      <c r="O465" s="63">
        <v>0.875</v>
      </c>
      <c r="P465" s="63" t="str">
        <f t="shared" si="22"/>
        <v>19:00 - 21:00</v>
      </c>
      <c r="Q465" t="s">
        <v>415</v>
      </c>
      <c r="R465">
        <v>218</v>
      </c>
      <c r="S465" t="s">
        <v>415</v>
      </c>
      <c r="T465" t="s">
        <v>415</v>
      </c>
      <c r="U465" t="s">
        <v>415</v>
      </c>
      <c r="V465">
        <v>70</v>
      </c>
      <c r="W465" s="5" t="str">
        <f t="shared" si="23"/>
        <v>LTSU_LV_DemandHERCULES RD COLWYN HSE</v>
      </c>
    </row>
    <row r="466" spans="1:23" hidden="1">
      <c r="A466" t="s">
        <v>416</v>
      </c>
      <c r="B466" t="s">
        <v>186</v>
      </c>
      <c r="C466" t="s">
        <v>48</v>
      </c>
      <c r="D466" t="s">
        <v>414</v>
      </c>
      <c r="E466" s="3">
        <v>0.4</v>
      </c>
      <c r="F466" t="s">
        <v>27</v>
      </c>
      <c r="G466" t="str">
        <f t="shared" si="21"/>
        <v>LTSU_LV_DemandHIGH STREETSummer 2027</v>
      </c>
      <c r="H466" t="s">
        <v>412</v>
      </c>
      <c r="I466" s="64">
        <v>1.3389462499999949E-2</v>
      </c>
      <c r="J466" s="5">
        <v>46508</v>
      </c>
      <c r="K466" s="5">
        <v>46660</v>
      </c>
      <c r="L466" t="s">
        <v>409</v>
      </c>
      <c r="N466" s="63">
        <v>0.79166666666666663</v>
      </c>
      <c r="O466" s="63">
        <v>0.875</v>
      </c>
      <c r="P466" s="63" t="str">
        <f t="shared" si="22"/>
        <v>19:00 - 21:00</v>
      </c>
      <c r="Q466" t="s">
        <v>415</v>
      </c>
      <c r="R466">
        <v>218</v>
      </c>
      <c r="S466" t="s">
        <v>415</v>
      </c>
      <c r="T466" t="s">
        <v>415</v>
      </c>
      <c r="U466" t="s">
        <v>415</v>
      </c>
      <c r="V466">
        <v>70</v>
      </c>
      <c r="W466" s="5" t="str">
        <f t="shared" si="23"/>
        <v>LTSU_LV_DemandHIGH STREET</v>
      </c>
    </row>
    <row r="467" spans="1:23" hidden="1">
      <c r="A467" t="s">
        <v>416</v>
      </c>
      <c r="B467" t="s">
        <v>187</v>
      </c>
      <c r="C467" t="s">
        <v>48</v>
      </c>
      <c r="D467" t="s">
        <v>414</v>
      </c>
      <c r="E467" s="3">
        <v>0.4</v>
      </c>
      <c r="F467" t="s">
        <v>27</v>
      </c>
      <c r="G467" t="str">
        <f t="shared" si="21"/>
        <v>LTSU_LV_DemandHIGHFIELD ROADSummer 2027</v>
      </c>
      <c r="H467" t="s">
        <v>412</v>
      </c>
      <c r="I467" s="64">
        <v>2.461500908999999E-2</v>
      </c>
      <c r="J467" s="5">
        <v>46508</v>
      </c>
      <c r="K467" s="5">
        <v>46660</v>
      </c>
      <c r="L467" t="s">
        <v>409</v>
      </c>
      <c r="N467" s="63">
        <v>0.79166666666666663</v>
      </c>
      <c r="O467" s="63">
        <v>0.875</v>
      </c>
      <c r="P467" s="63" t="str">
        <f t="shared" si="22"/>
        <v>19:00 - 21:00</v>
      </c>
      <c r="Q467" t="s">
        <v>415</v>
      </c>
      <c r="R467">
        <v>218</v>
      </c>
      <c r="S467" t="s">
        <v>415</v>
      </c>
      <c r="T467" t="s">
        <v>415</v>
      </c>
      <c r="U467" t="s">
        <v>415</v>
      </c>
      <c r="V467">
        <v>70</v>
      </c>
      <c r="W467" s="5" t="str">
        <f t="shared" si="23"/>
        <v>LTSU_LV_DemandHIGHFIELD ROAD</v>
      </c>
    </row>
    <row r="468" spans="1:23" hidden="1">
      <c r="A468" t="s">
        <v>416</v>
      </c>
      <c r="B468" t="s">
        <v>188</v>
      </c>
      <c r="C468" t="s">
        <v>48</v>
      </c>
      <c r="D468" t="s">
        <v>414</v>
      </c>
      <c r="E468" s="3">
        <v>0.4</v>
      </c>
      <c r="F468" t="s">
        <v>27</v>
      </c>
      <c r="G468" t="str">
        <f t="shared" si="21"/>
        <v>LTSU_LV_DemandHILLCOTE AVENUESummer 2027</v>
      </c>
      <c r="H468" t="s">
        <v>412</v>
      </c>
      <c r="I468" s="64">
        <v>3.534514480000004E-2</v>
      </c>
      <c r="J468" s="5">
        <v>46508</v>
      </c>
      <c r="K468" s="5">
        <v>46660</v>
      </c>
      <c r="L468" t="s">
        <v>409</v>
      </c>
      <c r="N468" s="63">
        <v>0.79166666666666663</v>
      </c>
      <c r="O468" s="63">
        <v>0.875</v>
      </c>
      <c r="P468" s="63" t="str">
        <f t="shared" si="22"/>
        <v>19:00 - 21:00</v>
      </c>
      <c r="Q468" t="s">
        <v>415</v>
      </c>
      <c r="R468">
        <v>218</v>
      </c>
      <c r="S468" t="s">
        <v>415</v>
      </c>
      <c r="T468" t="s">
        <v>415</v>
      </c>
      <c r="U468" t="s">
        <v>415</v>
      </c>
      <c r="V468">
        <v>70</v>
      </c>
      <c r="W468" s="5" t="str">
        <f t="shared" si="23"/>
        <v>LTSU_LV_DemandHILLCOTE AVENUE</v>
      </c>
    </row>
    <row r="469" spans="1:23" hidden="1">
      <c r="A469" t="s">
        <v>416</v>
      </c>
      <c r="B469" t="s">
        <v>189</v>
      </c>
      <c r="C469" t="s">
        <v>48</v>
      </c>
      <c r="D469" t="s">
        <v>406</v>
      </c>
      <c r="E469" s="3">
        <v>0.4</v>
      </c>
      <c r="F469" t="s">
        <v>27</v>
      </c>
      <c r="G469" t="str">
        <f t="shared" si="21"/>
        <v>LTSU_LV_DemandHILLSIDE ESTSummer 2027</v>
      </c>
      <c r="H469" t="s">
        <v>412</v>
      </c>
      <c r="I469" s="64">
        <v>4.6918938465000004E-2</v>
      </c>
      <c r="J469" s="5">
        <v>46508</v>
      </c>
      <c r="K469" s="5">
        <v>46660</v>
      </c>
      <c r="L469" t="s">
        <v>409</v>
      </c>
      <c r="N469" s="63">
        <v>0.79166666666666663</v>
      </c>
      <c r="O469" s="63">
        <v>0.875</v>
      </c>
      <c r="P469" s="63" t="str">
        <f t="shared" si="22"/>
        <v>19:00 - 21:00</v>
      </c>
      <c r="Q469" t="s">
        <v>415</v>
      </c>
      <c r="R469">
        <v>218</v>
      </c>
      <c r="S469" t="s">
        <v>415</v>
      </c>
      <c r="T469" t="s">
        <v>415</v>
      </c>
      <c r="U469" t="s">
        <v>415</v>
      </c>
      <c r="V469">
        <v>70</v>
      </c>
      <c r="W469" s="5" t="str">
        <f t="shared" si="23"/>
        <v>LTSU_LV_DemandHILLSIDE EST</v>
      </c>
    </row>
    <row r="470" spans="1:23" hidden="1">
      <c r="A470" t="s">
        <v>416</v>
      </c>
      <c r="B470" t="s">
        <v>190</v>
      </c>
      <c r="C470" t="s">
        <v>48</v>
      </c>
      <c r="D470" t="s">
        <v>413</v>
      </c>
      <c r="E470" s="3">
        <v>0.4</v>
      </c>
      <c r="F470" t="s">
        <v>27</v>
      </c>
      <c r="G470" t="str">
        <f t="shared" si="21"/>
        <v>LTSU_LV_DemandHOLLY HILL RDSummer 2027</v>
      </c>
      <c r="H470" t="s">
        <v>412</v>
      </c>
      <c r="I470" s="64">
        <v>0.01</v>
      </c>
      <c r="J470" s="5">
        <v>46508</v>
      </c>
      <c r="K470" s="5">
        <v>46660</v>
      </c>
      <c r="L470" t="s">
        <v>409</v>
      </c>
      <c r="N470" s="63">
        <v>0.79166666666666663</v>
      </c>
      <c r="O470" s="63">
        <v>0.875</v>
      </c>
      <c r="P470" s="63" t="str">
        <f t="shared" si="22"/>
        <v>19:00 - 21:00</v>
      </c>
      <c r="Q470" t="s">
        <v>415</v>
      </c>
      <c r="R470">
        <v>218</v>
      </c>
      <c r="S470" t="s">
        <v>415</v>
      </c>
      <c r="T470" t="s">
        <v>415</v>
      </c>
      <c r="U470" t="s">
        <v>415</v>
      </c>
      <c r="V470">
        <v>70</v>
      </c>
      <c r="W470" s="5" t="str">
        <f t="shared" si="23"/>
        <v>LTSU_LV_DemandHOLLY HILL RD</v>
      </c>
    </row>
    <row r="471" spans="1:23" hidden="1">
      <c r="A471" t="s">
        <v>416</v>
      </c>
      <c r="B471" t="s">
        <v>191</v>
      </c>
      <c r="C471" t="s">
        <v>48</v>
      </c>
      <c r="D471" t="s">
        <v>413</v>
      </c>
      <c r="E471" s="3">
        <v>0.4</v>
      </c>
      <c r="F471" t="s">
        <v>27</v>
      </c>
      <c r="G471" t="str">
        <f t="shared" si="21"/>
        <v>LTSU_LV_DemandHOSKINS CL BECK PRIM SCHSummer 2027</v>
      </c>
      <c r="H471" t="s">
        <v>412</v>
      </c>
      <c r="I471" s="64">
        <v>2.068300150000002E-2</v>
      </c>
      <c r="J471" s="5">
        <v>46508</v>
      </c>
      <c r="K471" s="5">
        <v>46660</v>
      </c>
      <c r="L471" t="s">
        <v>409</v>
      </c>
      <c r="N471" s="63">
        <v>0.79166666666666663</v>
      </c>
      <c r="O471" s="63">
        <v>0.875</v>
      </c>
      <c r="P471" s="63" t="str">
        <f t="shared" si="22"/>
        <v>19:00 - 21:00</v>
      </c>
      <c r="Q471" t="s">
        <v>415</v>
      </c>
      <c r="R471">
        <v>218</v>
      </c>
      <c r="S471" t="s">
        <v>415</v>
      </c>
      <c r="T471" t="s">
        <v>415</v>
      </c>
      <c r="U471" t="s">
        <v>415</v>
      </c>
      <c r="V471">
        <v>70</v>
      </c>
      <c r="W471" s="5" t="str">
        <f t="shared" si="23"/>
        <v>LTSU_LV_DemandHOSKINS CL BECK PRIM SCH</v>
      </c>
    </row>
    <row r="472" spans="1:23" hidden="1">
      <c r="A472" t="s">
        <v>416</v>
      </c>
      <c r="B472" t="s">
        <v>192</v>
      </c>
      <c r="C472" t="s">
        <v>48</v>
      </c>
      <c r="D472" t="s">
        <v>406</v>
      </c>
      <c r="E472" s="3">
        <v>0.4</v>
      </c>
      <c r="F472" t="s">
        <v>27</v>
      </c>
      <c r="G472" t="str">
        <f t="shared" si="21"/>
        <v>LTSU_LV_DemandHYDE PK AVSummer 2027</v>
      </c>
      <c r="H472" t="s">
        <v>412</v>
      </c>
      <c r="I472" s="64">
        <v>0.14067730380000004</v>
      </c>
      <c r="J472" s="5">
        <v>46508</v>
      </c>
      <c r="K472" s="5">
        <v>46660</v>
      </c>
      <c r="L472" t="s">
        <v>409</v>
      </c>
      <c r="N472" s="63">
        <v>0.79166666666666663</v>
      </c>
      <c r="O472" s="63">
        <v>0.875</v>
      </c>
      <c r="P472" s="63" t="str">
        <f t="shared" si="22"/>
        <v>19:00 - 21:00</v>
      </c>
      <c r="Q472" t="s">
        <v>415</v>
      </c>
      <c r="R472">
        <v>218</v>
      </c>
      <c r="S472" t="s">
        <v>415</v>
      </c>
      <c r="T472" t="s">
        <v>415</v>
      </c>
      <c r="U472" t="s">
        <v>415</v>
      </c>
      <c r="V472">
        <v>70</v>
      </c>
      <c r="W472" s="5" t="str">
        <f t="shared" si="23"/>
        <v>LTSU_LV_DemandHYDE PK AV</v>
      </c>
    </row>
    <row r="473" spans="1:23" hidden="1">
      <c r="A473" t="s">
        <v>416</v>
      </c>
      <c r="B473" t="s">
        <v>193</v>
      </c>
      <c r="C473" t="s">
        <v>48</v>
      </c>
      <c r="D473" t="s">
        <v>414</v>
      </c>
      <c r="E473" s="3">
        <v>0.4</v>
      </c>
      <c r="F473" t="s">
        <v>27</v>
      </c>
      <c r="G473" t="str">
        <f t="shared" si="21"/>
        <v>LTSU_LV_DemandJ WILSON IND THANET WAYSummer 2027</v>
      </c>
      <c r="H473" t="s">
        <v>412</v>
      </c>
      <c r="I473" s="64">
        <v>4.2337578000000042E-2</v>
      </c>
      <c r="J473" s="5">
        <v>46508</v>
      </c>
      <c r="K473" s="5">
        <v>46660</v>
      </c>
      <c r="L473" t="s">
        <v>409</v>
      </c>
      <c r="N473" s="63">
        <v>0.79166666666666663</v>
      </c>
      <c r="O473" s="63">
        <v>0.875</v>
      </c>
      <c r="P473" s="63" t="str">
        <f t="shared" si="22"/>
        <v>19:00 - 21:00</v>
      </c>
      <c r="Q473" t="s">
        <v>415</v>
      </c>
      <c r="R473">
        <v>218</v>
      </c>
      <c r="S473" t="s">
        <v>415</v>
      </c>
      <c r="T473" t="s">
        <v>415</v>
      </c>
      <c r="U473" t="s">
        <v>415</v>
      </c>
      <c r="V473">
        <v>70</v>
      </c>
      <c r="W473" s="5" t="str">
        <f t="shared" si="23"/>
        <v>LTSU_LV_DemandJ WILSON IND THANET WAY</v>
      </c>
    </row>
    <row r="474" spans="1:23" hidden="1">
      <c r="A474" t="s">
        <v>416</v>
      </c>
      <c r="B474" t="s">
        <v>194</v>
      </c>
      <c r="C474" t="s">
        <v>48</v>
      </c>
      <c r="D474" t="s">
        <v>414</v>
      </c>
      <c r="E474" s="3">
        <v>0.4</v>
      </c>
      <c r="F474" t="s">
        <v>27</v>
      </c>
      <c r="G474" t="str">
        <f t="shared" si="21"/>
        <v>LTSU_LV_DemandJAMES STSummer 2027</v>
      </c>
      <c r="H474" t="s">
        <v>412</v>
      </c>
      <c r="I474" s="64">
        <v>0.01</v>
      </c>
      <c r="J474" s="5">
        <v>46508</v>
      </c>
      <c r="K474" s="5">
        <v>46660</v>
      </c>
      <c r="L474" t="s">
        <v>409</v>
      </c>
      <c r="N474" s="63">
        <v>0.79166666666666663</v>
      </c>
      <c r="O474" s="63">
        <v>0.875</v>
      </c>
      <c r="P474" s="63" t="str">
        <f t="shared" si="22"/>
        <v>19:00 - 21:00</v>
      </c>
      <c r="Q474" t="s">
        <v>415</v>
      </c>
      <c r="R474">
        <v>218</v>
      </c>
      <c r="S474" t="s">
        <v>415</v>
      </c>
      <c r="T474" t="s">
        <v>415</v>
      </c>
      <c r="U474" t="s">
        <v>415</v>
      </c>
      <c r="V474">
        <v>70</v>
      </c>
      <c r="W474" s="5" t="str">
        <f t="shared" si="23"/>
        <v>LTSU_LV_DemandJAMES ST</v>
      </c>
    </row>
    <row r="475" spans="1:23" hidden="1">
      <c r="A475" t="s">
        <v>416</v>
      </c>
      <c r="B475" t="s">
        <v>195</v>
      </c>
      <c r="C475" t="s">
        <v>48</v>
      </c>
      <c r="D475" t="s">
        <v>414</v>
      </c>
      <c r="E475" s="3">
        <v>0.4</v>
      </c>
      <c r="F475" t="s">
        <v>27</v>
      </c>
      <c r="G475" t="str">
        <f t="shared" si="21"/>
        <v>LTSU_LV_DemandJEFFS ROADSummer 2027</v>
      </c>
      <c r="H475" t="s">
        <v>412</v>
      </c>
      <c r="I475" s="64">
        <v>0.01</v>
      </c>
      <c r="J475" s="5">
        <v>46508</v>
      </c>
      <c r="K475" s="5">
        <v>46660</v>
      </c>
      <c r="L475" t="s">
        <v>409</v>
      </c>
      <c r="N475" s="63">
        <v>0.79166666666666663</v>
      </c>
      <c r="O475" s="63">
        <v>0.875</v>
      </c>
      <c r="P475" s="63" t="str">
        <f t="shared" si="22"/>
        <v>19:00 - 21:00</v>
      </c>
      <c r="Q475" t="s">
        <v>415</v>
      </c>
      <c r="R475">
        <v>218</v>
      </c>
      <c r="S475" t="s">
        <v>415</v>
      </c>
      <c r="T475" t="s">
        <v>415</v>
      </c>
      <c r="U475" t="s">
        <v>415</v>
      </c>
      <c r="V475">
        <v>70</v>
      </c>
      <c r="W475" s="5" t="str">
        <f t="shared" si="23"/>
        <v>LTSU_LV_DemandJEFFS ROAD</v>
      </c>
    </row>
    <row r="476" spans="1:23" hidden="1">
      <c r="A476" t="s">
        <v>416</v>
      </c>
      <c r="B476" t="s">
        <v>196</v>
      </c>
      <c r="C476" t="s">
        <v>48</v>
      </c>
      <c r="D476" t="s">
        <v>406</v>
      </c>
      <c r="E476" s="3">
        <v>0.4</v>
      </c>
      <c r="F476" t="s">
        <v>27</v>
      </c>
      <c r="G476" t="str">
        <f t="shared" si="21"/>
        <v>LTSU_LV_DemandKEMPSON WAYSummer 2027</v>
      </c>
      <c r="H476" t="s">
        <v>412</v>
      </c>
      <c r="I476" s="64">
        <v>5.4650388239999993E-2</v>
      </c>
      <c r="J476" s="5">
        <v>46508</v>
      </c>
      <c r="K476" s="5">
        <v>46660</v>
      </c>
      <c r="L476" t="s">
        <v>409</v>
      </c>
      <c r="N476" s="63">
        <v>0.79166666666666663</v>
      </c>
      <c r="O476" s="63">
        <v>0.875</v>
      </c>
      <c r="P476" s="63" t="str">
        <f t="shared" si="22"/>
        <v>19:00 - 21:00</v>
      </c>
      <c r="Q476" t="s">
        <v>415</v>
      </c>
      <c r="R476">
        <v>218</v>
      </c>
      <c r="S476" t="s">
        <v>415</v>
      </c>
      <c r="T476" t="s">
        <v>415</v>
      </c>
      <c r="U476" t="s">
        <v>415</v>
      </c>
      <c r="V476">
        <v>70</v>
      </c>
      <c r="W476" s="5" t="str">
        <f t="shared" si="23"/>
        <v>LTSU_LV_DemandKEMPSON WAY</v>
      </c>
    </row>
    <row r="477" spans="1:23" hidden="1">
      <c r="A477" t="s">
        <v>416</v>
      </c>
      <c r="B477" t="s">
        <v>197</v>
      </c>
      <c r="C477" t="s">
        <v>48</v>
      </c>
      <c r="D477" t="s">
        <v>406</v>
      </c>
      <c r="E477" s="3">
        <v>0.4</v>
      </c>
      <c r="F477" t="s">
        <v>27</v>
      </c>
      <c r="G477" t="str">
        <f t="shared" si="21"/>
        <v>LTSU_LV_DemandKENT RDSummer 2027</v>
      </c>
      <c r="H477" t="s">
        <v>412</v>
      </c>
      <c r="I477" s="64">
        <v>5.7281110499999975E-2</v>
      </c>
      <c r="J477" s="5">
        <v>46508</v>
      </c>
      <c r="K477" s="5">
        <v>46660</v>
      </c>
      <c r="L477" t="s">
        <v>409</v>
      </c>
      <c r="N477" s="63">
        <v>0.79166666666666663</v>
      </c>
      <c r="O477" s="63">
        <v>0.875</v>
      </c>
      <c r="P477" s="63" t="str">
        <f t="shared" si="22"/>
        <v>19:00 - 21:00</v>
      </c>
      <c r="Q477" t="s">
        <v>415</v>
      </c>
      <c r="R477">
        <v>218</v>
      </c>
      <c r="S477" t="s">
        <v>415</v>
      </c>
      <c r="T477" t="s">
        <v>415</v>
      </c>
      <c r="U477" t="s">
        <v>415</v>
      </c>
      <c r="V477">
        <v>70</v>
      </c>
      <c r="W477" s="5" t="str">
        <f t="shared" si="23"/>
        <v>LTSU_LV_DemandKENT RD</v>
      </c>
    </row>
    <row r="478" spans="1:23" hidden="1">
      <c r="A478" t="s">
        <v>416</v>
      </c>
      <c r="B478" t="s">
        <v>198</v>
      </c>
      <c r="C478" t="s">
        <v>48</v>
      </c>
      <c r="D478" t="s">
        <v>406</v>
      </c>
      <c r="E478" s="3">
        <v>0.4</v>
      </c>
      <c r="F478" t="s">
        <v>27</v>
      </c>
      <c r="G478" t="str">
        <f t="shared" si="21"/>
        <v>LTSU_LV_DemandKILSMORESummer 2027</v>
      </c>
      <c r="H478" t="s">
        <v>412</v>
      </c>
      <c r="I478" s="64">
        <v>5.6191631264999972E-2</v>
      </c>
      <c r="J478" s="5">
        <v>46508</v>
      </c>
      <c r="K478" s="5">
        <v>46660</v>
      </c>
      <c r="L478" t="s">
        <v>409</v>
      </c>
      <c r="N478" s="63">
        <v>0.79166666666666663</v>
      </c>
      <c r="O478" s="63">
        <v>0.875</v>
      </c>
      <c r="P478" s="63" t="str">
        <f t="shared" si="22"/>
        <v>19:00 - 21:00</v>
      </c>
      <c r="Q478" t="s">
        <v>415</v>
      </c>
      <c r="R478">
        <v>218</v>
      </c>
      <c r="S478" t="s">
        <v>415</v>
      </c>
      <c r="T478" t="s">
        <v>415</v>
      </c>
      <c r="U478" t="s">
        <v>415</v>
      </c>
      <c r="V478">
        <v>70</v>
      </c>
      <c r="W478" s="5" t="str">
        <f t="shared" si="23"/>
        <v>LTSU_LV_DemandKILSMORE</v>
      </c>
    </row>
    <row r="479" spans="1:23" hidden="1">
      <c r="A479" t="s">
        <v>416</v>
      </c>
      <c r="B479" t="s">
        <v>199</v>
      </c>
      <c r="C479" t="s">
        <v>48</v>
      </c>
      <c r="D479" t="s">
        <v>406</v>
      </c>
      <c r="E479" s="3">
        <v>0.4</v>
      </c>
      <c r="F479" t="s">
        <v>27</v>
      </c>
      <c r="G479" t="str">
        <f t="shared" si="21"/>
        <v>LTSU_LV_DemandKIMPTON LNSummer 2027</v>
      </c>
      <c r="H479" t="s">
        <v>412</v>
      </c>
      <c r="I479" s="64">
        <v>6.3508518675000028E-2</v>
      </c>
      <c r="J479" s="5">
        <v>46508</v>
      </c>
      <c r="K479" s="5">
        <v>46660</v>
      </c>
      <c r="L479" t="s">
        <v>409</v>
      </c>
      <c r="N479" s="63">
        <v>0.79166666666666663</v>
      </c>
      <c r="O479" s="63">
        <v>0.875</v>
      </c>
      <c r="P479" s="63" t="str">
        <f t="shared" si="22"/>
        <v>19:00 - 21:00</v>
      </c>
      <c r="Q479" t="s">
        <v>415</v>
      </c>
      <c r="R479">
        <v>218</v>
      </c>
      <c r="S479" t="s">
        <v>415</v>
      </c>
      <c r="T479" t="s">
        <v>415</v>
      </c>
      <c r="U479" t="s">
        <v>415</v>
      </c>
      <c r="V479">
        <v>70</v>
      </c>
      <c r="W479" s="5" t="str">
        <f t="shared" si="23"/>
        <v>LTSU_LV_DemandKIMPTON LN</v>
      </c>
    </row>
    <row r="480" spans="1:23" hidden="1">
      <c r="A480" t="s">
        <v>416</v>
      </c>
      <c r="B480" t="s">
        <v>200</v>
      </c>
      <c r="C480" t="s">
        <v>48</v>
      </c>
      <c r="D480" t="s">
        <v>414</v>
      </c>
      <c r="E480" s="3">
        <v>0.4</v>
      </c>
      <c r="F480" t="s">
        <v>27</v>
      </c>
      <c r="G480" t="str">
        <f t="shared" si="21"/>
        <v>LTSU_LV_DemandKINGS BARN LANE WESTSummer 2027</v>
      </c>
      <c r="H480" t="s">
        <v>412</v>
      </c>
      <c r="I480" s="64">
        <v>0.01</v>
      </c>
      <c r="J480" s="5">
        <v>46508</v>
      </c>
      <c r="K480" s="5">
        <v>46660</v>
      </c>
      <c r="L480" t="s">
        <v>409</v>
      </c>
      <c r="N480" s="63">
        <v>0.79166666666666663</v>
      </c>
      <c r="O480" s="63">
        <v>0.875</v>
      </c>
      <c r="P480" s="63" t="str">
        <f t="shared" si="22"/>
        <v>19:00 - 21:00</v>
      </c>
      <c r="Q480" t="s">
        <v>415</v>
      </c>
      <c r="R480">
        <v>218</v>
      </c>
      <c r="S480" t="s">
        <v>415</v>
      </c>
      <c r="T480" t="s">
        <v>415</v>
      </c>
      <c r="U480" t="s">
        <v>415</v>
      </c>
      <c r="V480">
        <v>70</v>
      </c>
      <c r="W480" s="5" t="str">
        <f t="shared" si="23"/>
        <v>LTSU_LV_DemandKINGS BARN LANE WEST</v>
      </c>
    </row>
    <row r="481" spans="1:23" hidden="1">
      <c r="A481" t="s">
        <v>416</v>
      </c>
      <c r="B481" t="s">
        <v>201</v>
      </c>
      <c r="C481" t="s">
        <v>48</v>
      </c>
      <c r="D481" t="s">
        <v>414</v>
      </c>
      <c r="E481" s="3">
        <v>0.4</v>
      </c>
      <c r="F481" t="s">
        <v>27</v>
      </c>
      <c r="G481" t="str">
        <f t="shared" si="21"/>
        <v>LTSU_LV_DemandKINGS WAY NORTHSummer 2027</v>
      </c>
      <c r="H481" t="s">
        <v>412</v>
      </c>
      <c r="I481" s="64">
        <v>1.3920682544999976E-2</v>
      </c>
      <c r="J481" s="5">
        <v>46508</v>
      </c>
      <c r="K481" s="5">
        <v>46660</v>
      </c>
      <c r="L481" t="s">
        <v>409</v>
      </c>
      <c r="N481" s="63">
        <v>0.79166666666666663</v>
      </c>
      <c r="O481" s="63">
        <v>0.875</v>
      </c>
      <c r="P481" s="63" t="str">
        <f t="shared" si="22"/>
        <v>19:00 - 21:00</v>
      </c>
      <c r="Q481" t="s">
        <v>415</v>
      </c>
      <c r="R481">
        <v>218</v>
      </c>
      <c r="S481" t="s">
        <v>415</v>
      </c>
      <c r="T481" t="s">
        <v>415</v>
      </c>
      <c r="U481" t="s">
        <v>415</v>
      </c>
      <c r="V481">
        <v>70</v>
      </c>
      <c r="W481" s="5" t="str">
        <f t="shared" si="23"/>
        <v>LTSU_LV_DemandKINGS WAY NORTH</v>
      </c>
    </row>
    <row r="482" spans="1:23" hidden="1">
      <c r="A482" t="s">
        <v>416</v>
      </c>
      <c r="B482" t="s">
        <v>202</v>
      </c>
      <c r="C482" t="s">
        <v>48</v>
      </c>
      <c r="D482" t="s">
        <v>414</v>
      </c>
      <c r="E482" s="3">
        <v>0.4</v>
      </c>
      <c r="F482" t="s">
        <v>27</v>
      </c>
      <c r="G482" t="str">
        <f t="shared" si="21"/>
        <v>LTSU_LV_DemandKYNASTON AVENUESummer 2027</v>
      </c>
      <c r="H482" t="s">
        <v>412</v>
      </c>
      <c r="I482" s="64">
        <v>9.1291471500000054E-2</v>
      </c>
      <c r="J482" s="5">
        <v>46508</v>
      </c>
      <c r="K482" s="5">
        <v>46660</v>
      </c>
      <c r="L482" t="s">
        <v>409</v>
      </c>
      <c r="N482" s="63">
        <v>0.79166666666666663</v>
      </c>
      <c r="O482" s="63">
        <v>0.875</v>
      </c>
      <c r="P482" s="63" t="str">
        <f t="shared" si="22"/>
        <v>19:00 - 21:00</v>
      </c>
      <c r="Q482" t="s">
        <v>415</v>
      </c>
      <c r="R482">
        <v>218</v>
      </c>
      <c r="S482" t="s">
        <v>415</v>
      </c>
      <c r="T482" t="s">
        <v>415</v>
      </c>
      <c r="U482" t="s">
        <v>415</v>
      </c>
      <c r="V482">
        <v>70</v>
      </c>
      <c r="W482" s="5" t="str">
        <f t="shared" si="23"/>
        <v>LTSU_LV_DemandKYNASTON AVENUE</v>
      </c>
    </row>
    <row r="483" spans="1:23" hidden="1">
      <c r="A483" t="s">
        <v>416</v>
      </c>
      <c r="B483" t="s">
        <v>203</v>
      </c>
      <c r="C483" t="s">
        <v>48</v>
      </c>
      <c r="D483" t="s">
        <v>406</v>
      </c>
      <c r="E483" s="3">
        <v>0.4</v>
      </c>
      <c r="F483" t="s">
        <v>27</v>
      </c>
      <c r="G483" t="str">
        <f t="shared" si="21"/>
        <v>LTSU_LV_DemandLAMDIN RDSummer 2027</v>
      </c>
      <c r="H483" t="s">
        <v>412</v>
      </c>
      <c r="I483" s="64">
        <v>2.1098423745000025E-2</v>
      </c>
      <c r="J483" s="5">
        <v>46508</v>
      </c>
      <c r="K483" s="5">
        <v>46660</v>
      </c>
      <c r="L483" t="s">
        <v>409</v>
      </c>
      <c r="N483" s="63">
        <v>0.79166666666666663</v>
      </c>
      <c r="O483" s="63">
        <v>0.875</v>
      </c>
      <c r="P483" s="63" t="str">
        <f t="shared" si="22"/>
        <v>19:00 - 21:00</v>
      </c>
      <c r="Q483" t="s">
        <v>415</v>
      </c>
      <c r="R483">
        <v>218</v>
      </c>
      <c r="S483" t="s">
        <v>415</v>
      </c>
      <c r="T483" t="s">
        <v>415</v>
      </c>
      <c r="U483" t="s">
        <v>415</v>
      </c>
      <c r="V483">
        <v>70</v>
      </c>
      <c r="W483" s="5" t="str">
        <f t="shared" si="23"/>
        <v>LTSU_LV_DemandLAMDIN RD</v>
      </c>
    </row>
    <row r="484" spans="1:23" hidden="1">
      <c r="A484" t="s">
        <v>416</v>
      </c>
      <c r="B484" t="s">
        <v>204</v>
      </c>
      <c r="C484" t="s">
        <v>48</v>
      </c>
      <c r="D484" t="s">
        <v>413</v>
      </c>
      <c r="E484" s="3">
        <v>0.4</v>
      </c>
      <c r="F484" t="s">
        <v>27</v>
      </c>
      <c r="G484" t="str">
        <f t="shared" si="21"/>
        <v>LTSU_LV_DemandLANGDON RD R/O 45Summer 2027</v>
      </c>
      <c r="H484" t="s">
        <v>412</v>
      </c>
      <c r="I484" s="64">
        <v>2.524167600000005E-2</v>
      </c>
      <c r="J484" s="5">
        <v>46508</v>
      </c>
      <c r="K484" s="5">
        <v>46660</v>
      </c>
      <c r="L484" t="s">
        <v>409</v>
      </c>
      <c r="N484" s="63">
        <v>0.79166666666666663</v>
      </c>
      <c r="O484" s="63">
        <v>0.875</v>
      </c>
      <c r="P484" s="63" t="str">
        <f t="shared" si="22"/>
        <v>19:00 - 21:00</v>
      </c>
      <c r="Q484" t="s">
        <v>415</v>
      </c>
      <c r="R484">
        <v>218</v>
      </c>
      <c r="S484" t="s">
        <v>415</v>
      </c>
      <c r="T484" t="s">
        <v>415</v>
      </c>
      <c r="U484" t="s">
        <v>415</v>
      </c>
      <c r="V484">
        <v>70</v>
      </c>
      <c r="W484" s="5" t="str">
        <f t="shared" si="23"/>
        <v>LTSU_LV_DemandLANGDON RD R/O 45</v>
      </c>
    </row>
    <row r="485" spans="1:23" hidden="1">
      <c r="A485" t="s">
        <v>416</v>
      </c>
      <c r="B485" t="s">
        <v>205</v>
      </c>
      <c r="C485" t="s">
        <v>48</v>
      </c>
      <c r="D485" t="s">
        <v>413</v>
      </c>
      <c r="E485" s="3">
        <v>0.4</v>
      </c>
      <c r="F485" t="s">
        <v>27</v>
      </c>
      <c r="G485" t="str">
        <f t="shared" si="21"/>
        <v>LTSU_LV_DemandLANGTON WAY LBG DEPOTSummer 2027</v>
      </c>
      <c r="H485" t="s">
        <v>412</v>
      </c>
      <c r="I485" s="64">
        <v>5.6305450999999951E-2</v>
      </c>
      <c r="J485" s="5">
        <v>46508</v>
      </c>
      <c r="K485" s="5">
        <v>46660</v>
      </c>
      <c r="L485" t="s">
        <v>409</v>
      </c>
      <c r="N485" s="63">
        <v>0.79166666666666663</v>
      </c>
      <c r="O485" s="63">
        <v>0.875</v>
      </c>
      <c r="P485" s="63" t="str">
        <f t="shared" si="22"/>
        <v>19:00 - 21:00</v>
      </c>
      <c r="Q485" t="s">
        <v>415</v>
      </c>
      <c r="R485">
        <v>218</v>
      </c>
      <c r="S485" t="s">
        <v>415</v>
      </c>
      <c r="T485" t="s">
        <v>415</v>
      </c>
      <c r="U485" t="s">
        <v>415</v>
      </c>
      <c r="V485">
        <v>70</v>
      </c>
      <c r="W485" s="5" t="str">
        <f t="shared" si="23"/>
        <v>LTSU_LV_DemandLANGTON WAY LBG DEPOT</v>
      </c>
    </row>
    <row r="486" spans="1:23" hidden="1">
      <c r="A486" t="s">
        <v>416</v>
      </c>
      <c r="B486" t="s">
        <v>206</v>
      </c>
      <c r="C486" t="s">
        <v>48</v>
      </c>
      <c r="D486" t="s">
        <v>413</v>
      </c>
      <c r="E486" s="3">
        <v>0.4</v>
      </c>
      <c r="F486" t="s">
        <v>27</v>
      </c>
      <c r="G486" t="str">
        <f t="shared" si="21"/>
        <v>LTSU_LV_DemandLANRICK RD HOWARDSSummer 2027</v>
      </c>
      <c r="H486" t="s">
        <v>412</v>
      </c>
      <c r="I486" s="64">
        <v>3.8643417499999999E-2</v>
      </c>
      <c r="J486" s="5">
        <v>46508</v>
      </c>
      <c r="K486" s="5">
        <v>46660</v>
      </c>
      <c r="L486" t="s">
        <v>409</v>
      </c>
      <c r="N486" s="63">
        <v>0.79166666666666663</v>
      </c>
      <c r="O486" s="63">
        <v>0.875</v>
      </c>
      <c r="P486" s="63" t="str">
        <f t="shared" si="22"/>
        <v>19:00 - 21:00</v>
      </c>
      <c r="Q486" t="s">
        <v>415</v>
      </c>
      <c r="R486">
        <v>218</v>
      </c>
      <c r="S486" t="s">
        <v>415</v>
      </c>
      <c r="T486" t="s">
        <v>415</v>
      </c>
      <c r="U486" t="s">
        <v>415</v>
      </c>
      <c r="V486">
        <v>70</v>
      </c>
      <c r="W486" s="5" t="str">
        <f t="shared" si="23"/>
        <v>LTSU_LV_DemandLANRICK RD HOWARDS</v>
      </c>
    </row>
    <row r="487" spans="1:23" hidden="1">
      <c r="A487" t="s">
        <v>416</v>
      </c>
      <c r="B487" t="s">
        <v>207</v>
      </c>
      <c r="C487" t="s">
        <v>48</v>
      </c>
      <c r="D487" t="s">
        <v>413</v>
      </c>
      <c r="E487" s="3">
        <v>0.4</v>
      </c>
      <c r="F487" t="s">
        <v>27</v>
      </c>
      <c r="G487" t="str">
        <f t="shared" si="21"/>
        <v>LTSU_LV_DemandLARBERT RDSummer 2027</v>
      </c>
      <c r="H487" t="s">
        <v>412</v>
      </c>
      <c r="I487" s="64">
        <v>3.1808169000000053E-2</v>
      </c>
      <c r="J487" s="5">
        <v>46508</v>
      </c>
      <c r="K487" s="5">
        <v>46660</v>
      </c>
      <c r="L487" t="s">
        <v>409</v>
      </c>
      <c r="N487" s="63">
        <v>0.79166666666666663</v>
      </c>
      <c r="O487" s="63">
        <v>0.875</v>
      </c>
      <c r="P487" s="63" t="str">
        <f t="shared" si="22"/>
        <v>19:00 - 21:00</v>
      </c>
      <c r="Q487" t="s">
        <v>415</v>
      </c>
      <c r="R487">
        <v>218</v>
      </c>
      <c r="S487" t="s">
        <v>415</v>
      </c>
      <c r="T487" t="s">
        <v>415</v>
      </c>
      <c r="U487" t="s">
        <v>415</v>
      </c>
      <c r="V487">
        <v>70</v>
      </c>
      <c r="W487" s="5" t="str">
        <f t="shared" si="23"/>
        <v>LTSU_LV_DemandLARBERT RD</v>
      </c>
    </row>
    <row r="488" spans="1:23" hidden="1">
      <c r="A488" t="s">
        <v>416</v>
      </c>
      <c r="B488" t="s">
        <v>208</v>
      </c>
      <c r="C488" t="s">
        <v>48</v>
      </c>
      <c r="D488" t="s">
        <v>406</v>
      </c>
      <c r="E488" s="3">
        <v>0.4</v>
      </c>
      <c r="F488" t="s">
        <v>27</v>
      </c>
      <c r="G488" t="str">
        <f t="shared" si="21"/>
        <v>LTSU_LV_DemandLICHFIELD RDSummer 2027</v>
      </c>
      <c r="H488" t="s">
        <v>412</v>
      </c>
      <c r="I488" s="64">
        <v>0.01</v>
      </c>
      <c r="J488" s="5">
        <v>46508</v>
      </c>
      <c r="K488" s="5">
        <v>46660</v>
      </c>
      <c r="L488" t="s">
        <v>409</v>
      </c>
      <c r="N488" s="63">
        <v>0.79166666666666663</v>
      </c>
      <c r="O488" s="63">
        <v>0.875</v>
      </c>
      <c r="P488" s="63" t="str">
        <f t="shared" si="22"/>
        <v>19:00 - 21:00</v>
      </c>
      <c r="Q488" t="s">
        <v>415</v>
      </c>
      <c r="R488">
        <v>218</v>
      </c>
      <c r="S488" t="s">
        <v>415</v>
      </c>
      <c r="T488" t="s">
        <v>415</v>
      </c>
      <c r="U488" t="s">
        <v>415</v>
      </c>
      <c r="V488">
        <v>70</v>
      </c>
      <c r="W488" s="5" t="str">
        <f t="shared" si="23"/>
        <v>LTSU_LV_DemandLICHFIELD RD</v>
      </c>
    </row>
    <row r="489" spans="1:23" hidden="1">
      <c r="A489" t="s">
        <v>416</v>
      </c>
      <c r="B489" t="s">
        <v>209</v>
      </c>
      <c r="C489" t="s">
        <v>48</v>
      </c>
      <c r="D489" t="s">
        <v>406</v>
      </c>
      <c r="E489" s="3">
        <v>0.4</v>
      </c>
      <c r="F489" t="s">
        <v>27</v>
      </c>
      <c r="G489" t="str">
        <f t="shared" si="21"/>
        <v>LTSU_LV_DemandLOCALSummer 2027</v>
      </c>
      <c r="H489" t="s">
        <v>412</v>
      </c>
      <c r="I489" s="64">
        <v>0.10065271899999995</v>
      </c>
      <c r="J489" s="5">
        <v>46508</v>
      </c>
      <c r="K489" s="5">
        <v>46660</v>
      </c>
      <c r="L489" t="s">
        <v>409</v>
      </c>
      <c r="N489" s="63">
        <v>0.79166666666666663</v>
      </c>
      <c r="O489" s="63">
        <v>0.875</v>
      </c>
      <c r="P489" s="63" t="str">
        <f t="shared" si="22"/>
        <v>19:00 - 21:00</v>
      </c>
      <c r="Q489" t="s">
        <v>415</v>
      </c>
      <c r="R489">
        <v>218</v>
      </c>
      <c r="S489" t="s">
        <v>415</v>
      </c>
      <c r="T489" t="s">
        <v>415</v>
      </c>
      <c r="U489" t="s">
        <v>415</v>
      </c>
      <c r="V489">
        <v>70</v>
      </c>
      <c r="W489" s="5" t="str">
        <f t="shared" si="23"/>
        <v>LTSU_LV_DemandLOCAL</v>
      </c>
    </row>
    <row r="490" spans="1:23" hidden="1">
      <c r="A490" t="s">
        <v>416</v>
      </c>
      <c r="B490" t="s">
        <v>210</v>
      </c>
      <c r="C490" t="s">
        <v>48</v>
      </c>
      <c r="D490" t="s">
        <v>413</v>
      </c>
      <c r="E490" s="3">
        <v>0.4</v>
      </c>
      <c r="F490" t="s">
        <v>27</v>
      </c>
      <c r="G490" t="str">
        <f t="shared" si="21"/>
        <v>LTSU_LV_DemandLOCKHURST STSummer 2027</v>
      </c>
      <c r="H490" t="s">
        <v>412</v>
      </c>
      <c r="I490" s="64">
        <v>6.3328944500000039E-2</v>
      </c>
      <c r="J490" s="5">
        <v>46508</v>
      </c>
      <c r="K490" s="5">
        <v>46660</v>
      </c>
      <c r="L490" t="s">
        <v>409</v>
      </c>
      <c r="N490" s="63">
        <v>0.79166666666666663</v>
      </c>
      <c r="O490" s="63">
        <v>0.875</v>
      </c>
      <c r="P490" s="63" t="str">
        <f t="shared" si="22"/>
        <v>19:00 - 21:00</v>
      </c>
      <c r="Q490" t="s">
        <v>415</v>
      </c>
      <c r="R490">
        <v>218</v>
      </c>
      <c r="S490" t="s">
        <v>415</v>
      </c>
      <c r="T490" t="s">
        <v>415</v>
      </c>
      <c r="U490" t="s">
        <v>415</v>
      </c>
      <c r="V490">
        <v>70</v>
      </c>
      <c r="W490" s="5" t="str">
        <f t="shared" si="23"/>
        <v>LTSU_LV_DemandLOCKHURST ST</v>
      </c>
    </row>
    <row r="491" spans="1:23" hidden="1">
      <c r="A491" t="s">
        <v>416</v>
      </c>
      <c r="B491" t="s">
        <v>211</v>
      </c>
      <c r="C491" t="s">
        <v>48</v>
      </c>
      <c r="D491" t="s">
        <v>406</v>
      </c>
      <c r="E491" s="3">
        <v>0.4</v>
      </c>
      <c r="F491" t="s">
        <v>27</v>
      </c>
      <c r="G491" t="str">
        <f t="shared" si="21"/>
        <v>LTSU_LV_DemandLONG RDSummer 2027</v>
      </c>
      <c r="H491" t="s">
        <v>412</v>
      </c>
      <c r="I491" s="64">
        <v>0.01</v>
      </c>
      <c r="J491" s="5">
        <v>46508</v>
      </c>
      <c r="K491" s="5">
        <v>46660</v>
      </c>
      <c r="L491" t="s">
        <v>409</v>
      </c>
      <c r="N491" s="63">
        <v>0.79166666666666663</v>
      </c>
      <c r="O491" s="63">
        <v>0.875</v>
      </c>
      <c r="P491" s="63" t="str">
        <f t="shared" si="22"/>
        <v>19:00 - 21:00</v>
      </c>
      <c r="Q491" t="s">
        <v>415</v>
      </c>
      <c r="R491">
        <v>218</v>
      </c>
      <c r="S491" t="s">
        <v>415</v>
      </c>
      <c r="T491" t="s">
        <v>415</v>
      </c>
      <c r="U491" t="s">
        <v>415</v>
      </c>
      <c r="V491">
        <v>70</v>
      </c>
      <c r="W491" s="5" t="str">
        <f t="shared" si="23"/>
        <v>LTSU_LV_DemandLONG RD</v>
      </c>
    </row>
    <row r="492" spans="1:23" hidden="1">
      <c r="A492" t="s">
        <v>416</v>
      </c>
      <c r="B492" t="s">
        <v>212</v>
      </c>
      <c r="C492" t="s">
        <v>48</v>
      </c>
      <c r="D492" t="s">
        <v>413</v>
      </c>
      <c r="E492" s="3">
        <v>0.4</v>
      </c>
      <c r="F492" t="s">
        <v>27</v>
      </c>
      <c r="G492" t="str">
        <f t="shared" si="21"/>
        <v>LTSU_LV_DemandLONGBRIDGE RD 569-599Summer 2027</v>
      </c>
      <c r="H492" t="s">
        <v>412</v>
      </c>
      <c r="I492" s="64">
        <v>0.01</v>
      </c>
      <c r="J492" s="5">
        <v>46508</v>
      </c>
      <c r="K492" s="5">
        <v>46660</v>
      </c>
      <c r="L492" t="s">
        <v>409</v>
      </c>
      <c r="N492" s="63">
        <v>0.79166666666666663</v>
      </c>
      <c r="O492" s="63">
        <v>0.875</v>
      </c>
      <c r="P492" s="63" t="str">
        <f t="shared" si="22"/>
        <v>19:00 - 21:00</v>
      </c>
      <c r="Q492" t="s">
        <v>415</v>
      </c>
      <c r="R492">
        <v>218</v>
      </c>
      <c r="S492" t="s">
        <v>415</v>
      </c>
      <c r="T492" t="s">
        <v>415</v>
      </c>
      <c r="U492" t="s">
        <v>415</v>
      </c>
      <c r="V492">
        <v>70</v>
      </c>
      <c r="W492" s="5" t="str">
        <f t="shared" si="23"/>
        <v>LTSU_LV_DemandLONGBRIDGE RD 569-599</v>
      </c>
    </row>
    <row r="493" spans="1:23" hidden="1">
      <c r="A493" t="s">
        <v>416</v>
      </c>
      <c r="B493" t="s">
        <v>213</v>
      </c>
      <c r="C493" t="s">
        <v>48</v>
      </c>
      <c r="D493" t="s">
        <v>406</v>
      </c>
      <c r="E493" s="3">
        <v>0.4</v>
      </c>
      <c r="F493" t="s">
        <v>27</v>
      </c>
      <c r="G493" t="str">
        <f t="shared" si="21"/>
        <v>LTSU_LV_DemandLORD NELSONSummer 2027</v>
      </c>
      <c r="H493" t="s">
        <v>412</v>
      </c>
      <c r="I493" s="64">
        <v>6.7817300039999973E-2</v>
      </c>
      <c r="J493" s="5">
        <v>46508</v>
      </c>
      <c r="K493" s="5">
        <v>46660</v>
      </c>
      <c r="L493" t="s">
        <v>409</v>
      </c>
      <c r="N493" s="63">
        <v>0.79166666666666663</v>
      </c>
      <c r="O493" s="63">
        <v>0.875</v>
      </c>
      <c r="P493" s="63" t="str">
        <f t="shared" si="22"/>
        <v>19:00 - 21:00</v>
      </c>
      <c r="Q493" t="s">
        <v>415</v>
      </c>
      <c r="R493">
        <v>218</v>
      </c>
      <c r="S493" t="s">
        <v>415</v>
      </c>
      <c r="T493" t="s">
        <v>415</v>
      </c>
      <c r="U493" t="s">
        <v>415</v>
      </c>
      <c r="V493">
        <v>70</v>
      </c>
      <c r="W493" s="5" t="str">
        <f t="shared" si="23"/>
        <v>LTSU_LV_DemandLORD NELSON</v>
      </c>
    </row>
    <row r="494" spans="1:23" hidden="1">
      <c r="A494" t="s">
        <v>416</v>
      </c>
      <c r="B494" t="s">
        <v>214</v>
      </c>
      <c r="C494" t="s">
        <v>48</v>
      </c>
      <c r="D494" t="s">
        <v>406</v>
      </c>
      <c r="E494" s="3">
        <v>0.4</v>
      </c>
      <c r="F494" t="s">
        <v>27</v>
      </c>
      <c r="G494" t="str">
        <f t="shared" si="21"/>
        <v>LTSU_LV_DemandLORNE RDSummer 2027</v>
      </c>
      <c r="H494" t="s">
        <v>412</v>
      </c>
      <c r="I494" s="64">
        <v>1.0908726000000035E-2</v>
      </c>
      <c r="J494" s="5">
        <v>46508</v>
      </c>
      <c r="K494" s="5">
        <v>46660</v>
      </c>
      <c r="L494" t="s">
        <v>409</v>
      </c>
      <c r="N494" s="63">
        <v>0.79166666666666663</v>
      </c>
      <c r="O494" s="63">
        <v>0.875</v>
      </c>
      <c r="P494" s="63" t="str">
        <f t="shared" si="22"/>
        <v>19:00 - 21:00</v>
      </c>
      <c r="Q494" t="s">
        <v>415</v>
      </c>
      <c r="R494">
        <v>218</v>
      </c>
      <c r="S494" t="s">
        <v>415</v>
      </c>
      <c r="T494" t="s">
        <v>415</v>
      </c>
      <c r="U494" t="s">
        <v>415</v>
      </c>
      <c r="V494">
        <v>70</v>
      </c>
      <c r="W494" s="5" t="str">
        <f t="shared" si="23"/>
        <v>LTSU_LV_DemandLORNE RD</v>
      </c>
    </row>
    <row r="495" spans="1:23" hidden="1">
      <c r="A495" t="s">
        <v>416</v>
      </c>
      <c r="B495" t="s">
        <v>215</v>
      </c>
      <c r="C495" t="s">
        <v>48</v>
      </c>
      <c r="D495" t="s">
        <v>414</v>
      </c>
      <c r="E495" s="3">
        <v>0.4</v>
      </c>
      <c r="F495" t="s">
        <v>27</v>
      </c>
      <c r="G495" t="str">
        <f t="shared" si="21"/>
        <v>LTSU_LV_DemandLOWER GUILDFORD ROADSummer 2027</v>
      </c>
      <c r="H495" t="s">
        <v>412</v>
      </c>
      <c r="I495" s="64">
        <v>0.01</v>
      </c>
      <c r="J495" s="5">
        <v>46508</v>
      </c>
      <c r="K495" s="5">
        <v>46660</v>
      </c>
      <c r="L495" t="s">
        <v>409</v>
      </c>
      <c r="N495" s="63">
        <v>0.79166666666666663</v>
      </c>
      <c r="O495" s="63">
        <v>0.875</v>
      </c>
      <c r="P495" s="63" t="str">
        <f t="shared" si="22"/>
        <v>19:00 - 21:00</v>
      </c>
      <c r="Q495" t="s">
        <v>415</v>
      </c>
      <c r="R495">
        <v>218</v>
      </c>
      <c r="S495" t="s">
        <v>415</v>
      </c>
      <c r="T495" t="s">
        <v>415</v>
      </c>
      <c r="U495" t="s">
        <v>415</v>
      </c>
      <c r="V495">
        <v>70</v>
      </c>
      <c r="W495" s="5" t="str">
        <f t="shared" si="23"/>
        <v>LTSU_LV_DemandLOWER GUILDFORD ROAD</v>
      </c>
    </row>
    <row r="496" spans="1:23" hidden="1">
      <c r="A496" t="s">
        <v>416</v>
      </c>
      <c r="B496" t="s">
        <v>216</v>
      </c>
      <c r="C496" t="s">
        <v>48</v>
      </c>
      <c r="D496" t="s">
        <v>413</v>
      </c>
      <c r="E496" s="3">
        <v>0.4</v>
      </c>
      <c r="F496" t="s">
        <v>27</v>
      </c>
      <c r="G496" t="str">
        <f t="shared" si="21"/>
        <v>LTSU_LV_DemandLYNN RD OPP 48Summer 2027</v>
      </c>
      <c r="H496" t="s">
        <v>412</v>
      </c>
      <c r="I496" s="64">
        <v>0.01</v>
      </c>
      <c r="J496" s="5">
        <v>46508</v>
      </c>
      <c r="K496" s="5">
        <v>46660</v>
      </c>
      <c r="L496" t="s">
        <v>409</v>
      </c>
      <c r="N496" s="63">
        <v>0.79166666666666663</v>
      </c>
      <c r="O496" s="63">
        <v>0.875</v>
      </c>
      <c r="P496" s="63" t="str">
        <f t="shared" si="22"/>
        <v>19:00 - 21:00</v>
      </c>
      <c r="Q496" t="s">
        <v>415</v>
      </c>
      <c r="R496">
        <v>218</v>
      </c>
      <c r="S496" t="s">
        <v>415</v>
      </c>
      <c r="T496" t="s">
        <v>415</v>
      </c>
      <c r="U496" t="s">
        <v>415</v>
      </c>
      <c r="V496">
        <v>70</v>
      </c>
      <c r="W496" s="5" t="str">
        <f t="shared" si="23"/>
        <v>LTSU_LV_DemandLYNN RD OPP 48</v>
      </c>
    </row>
    <row r="497" spans="1:23" hidden="1">
      <c r="A497" t="s">
        <v>416</v>
      </c>
      <c r="B497" t="s">
        <v>217</v>
      </c>
      <c r="C497" t="s">
        <v>48</v>
      </c>
      <c r="D497" t="s">
        <v>406</v>
      </c>
      <c r="E497" s="3">
        <v>0.4</v>
      </c>
      <c r="F497" t="s">
        <v>27</v>
      </c>
      <c r="G497" t="str">
        <f t="shared" si="21"/>
        <v>LTSU_LV_DemandLYON PK AVSummer 2027</v>
      </c>
      <c r="H497" t="s">
        <v>412</v>
      </c>
      <c r="I497" s="64">
        <v>0.01</v>
      </c>
      <c r="J497" s="5">
        <v>46508</v>
      </c>
      <c r="K497" s="5">
        <v>46660</v>
      </c>
      <c r="L497" t="s">
        <v>409</v>
      </c>
      <c r="N497" s="63">
        <v>0.79166666666666663</v>
      </c>
      <c r="O497" s="63">
        <v>0.875</v>
      </c>
      <c r="P497" s="63" t="str">
        <f t="shared" si="22"/>
        <v>19:00 - 21:00</v>
      </c>
      <c r="Q497" t="s">
        <v>415</v>
      </c>
      <c r="R497">
        <v>218</v>
      </c>
      <c r="S497" t="s">
        <v>415</v>
      </c>
      <c r="T497" t="s">
        <v>415</v>
      </c>
      <c r="U497" t="s">
        <v>415</v>
      </c>
      <c r="V497">
        <v>70</v>
      </c>
      <c r="W497" s="5" t="str">
        <f t="shared" si="23"/>
        <v>LTSU_LV_DemandLYON PK AV</v>
      </c>
    </row>
    <row r="498" spans="1:23" hidden="1">
      <c r="A498" t="s">
        <v>416</v>
      </c>
      <c r="B498" t="s">
        <v>218</v>
      </c>
      <c r="C498" t="s">
        <v>48</v>
      </c>
      <c r="D498" t="s">
        <v>414</v>
      </c>
      <c r="E498" s="3">
        <v>0.4</v>
      </c>
      <c r="F498" t="s">
        <v>27</v>
      </c>
      <c r="G498" t="str">
        <f t="shared" si="21"/>
        <v>LTSU_LV_DemandMAIDSTONE ROADSummer 2027</v>
      </c>
      <c r="H498" t="s">
        <v>412</v>
      </c>
      <c r="I498" s="64">
        <v>2.5896999300000001E-2</v>
      </c>
      <c r="J498" s="5">
        <v>46508</v>
      </c>
      <c r="K498" s="5">
        <v>46660</v>
      </c>
      <c r="L498" t="s">
        <v>409</v>
      </c>
      <c r="N498" s="63">
        <v>0.79166666666666663</v>
      </c>
      <c r="O498" s="63">
        <v>0.875</v>
      </c>
      <c r="P498" s="63" t="str">
        <f t="shared" si="22"/>
        <v>19:00 - 21:00</v>
      </c>
      <c r="Q498" t="s">
        <v>415</v>
      </c>
      <c r="R498">
        <v>218</v>
      </c>
      <c r="S498" t="s">
        <v>415</v>
      </c>
      <c r="T498" t="s">
        <v>415</v>
      </c>
      <c r="U498" t="s">
        <v>415</v>
      </c>
      <c r="V498">
        <v>70</v>
      </c>
      <c r="W498" s="5" t="str">
        <f t="shared" si="23"/>
        <v>LTSU_LV_DemandMAIDSTONE ROAD</v>
      </c>
    </row>
    <row r="499" spans="1:23" hidden="1">
      <c r="A499" t="s">
        <v>416</v>
      </c>
      <c r="B499" t="s">
        <v>219</v>
      </c>
      <c r="C499" t="s">
        <v>48</v>
      </c>
      <c r="D499" t="s">
        <v>406</v>
      </c>
      <c r="E499" s="3">
        <v>0.4</v>
      </c>
      <c r="F499" t="s">
        <v>27</v>
      </c>
      <c r="G499" t="str">
        <f t="shared" si="21"/>
        <v>LTSU_LV_DemandMANOR RDSummer 2027</v>
      </c>
      <c r="H499" t="s">
        <v>412</v>
      </c>
      <c r="I499" s="64">
        <v>1.0365279599999977E-2</v>
      </c>
      <c r="J499" s="5">
        <v>46508</v>
      </c>
      <c r="K499" s="5">
        <v>46660</v>
      </c>
      <c r="L499" t="s">
        <v>409</v>
      </c>
      <c r="N499" s="63">
        <v>0.79166666666666663</v>
      </c>
      <c r="O499" s="63">
        <v>0.875</v>
      </c>
      <c r="P499" s="63" t="str">
        <f t="shared" si="22"/>
        <v>19:00 - 21:00</v>
      </c>
      <c r="Q499" t="s">
        <v>415</v>
      </c>
      <c r="R499">
        <v>218</v>
      </c>
      <c r="S499" t="s">
        <v>415</v>
      </c>
      <c r="T499" t="s">
        <v>415</v>
      </c>
      <c r="U499" t="s">
        <v>415</v>
      </c>
      <c r="V499">
        <v>70</v>
      </c>
      <c r="W499" s="5" t="str">
        <f t="shared" si="23"/>
        <v>LTSU_LV_DemandMANOR RD</v>
      </c>
    </row>
    <row r="500" spans="1:23" hidden="1">
      <c r="A500" t="s">
        <v>416</v>
      </c>
      <c r="B500" t="s">
        <v>220</v>
      </c>
      <c r="C500" t="s">
        <v>48</v>
      </c>
      <c r="D500" t="s">
        <v>413</v>
      </c>
      <c r="E500" s="3">
        <v>0.4</v>
      </c>
      <c r="F500" t="s">
        <v>27</v>
      </c>
      <c r="G500" t="str">
        <f t="shared" si="21"/>
        <v>LTSU_LV_DemandMANOR ROADSummer 2027</v>
      </c>
      <c r="H500" t="s">
        <v>412</v>
      </c>
      <c r="I500" s="64">
        <v>0.01</v>
      </c>
      <c r="J500" s="5">
        <v>46508</v>
      </c>
      <c r="K500" s="5">
        <v>46660</v>
      </c>
      <c r="L500" t="s">
        <v>409</v>
      </c>
      <c r="N500" s="63">
        <v>0.79166666666666663</v>
      </c>
      <c r="O500" s="63">
        <v>0.875</v>
      </c>
      <c r="P500" s="63" t="str">
        <f t="shared" si="22"/>
        <v>19:00 - 21:00</v>
      </c>
      <c r="Q500" t="s">
        <v>415</v>
      </c>
      <c r="R500">
        <v>218</v>
      </c>
      <c r="S500" t="s">
        <v>415</v>
      </c>
      <c r="T500" t="s">
        <v>415</v>
      </c>
      <c r="U500" t="s">
        <v>415</v>
      </c>
      <c r="V500">
        <v>70</v>
      </c>
      <c r="W500" s="5" t="str">
        <f t="shared" si="23"/>
        <v>LTSU_LV_DemandMANOR ROAD</v>
      </c>
    </row>
    <row r="501" spans="1:23" hidden="1">
      <c r="A501" t="s">
        <v>416</v>
      </c>
      <c r="B501" t="s">
        <v>221</v>
      </c>
      <c r="C501" t="s">
        <v>48</v>
      </c>
      <c r="D501" t="s">
        <v>406</v>
      </c>
      <c r="E501" s="3">
        <v>0.4</v>
      </c>
      <c r="F501" t="s">
        <v>27</v>
      </c>
      <c r="G501" t="str">
        <f t="shared" si="21"/>
        <v>LTSU_LV_DemandMARKET PAVEMENTSummer 2027</v>
      </c>
      <c r="H501" t="s">
        <v>412</v>
      </c>
      <c r="I501" s="64">
        <v>9.2028161500000039E-2</v>
      </c>
      <c r="J501" s="5">
        <v>46508</v>
      </c>
      <c r="K501" s="5">
        <v>46660</v>
      </c>
      <c r="L501" t="s">
        <v>409</v>
      </c>
      <c r="N501" s="63">
        <v>0.79166666666666663</v>
      </c>
      <c r="O501" s="63">
        <v>0.875</v>
      </c>
      <c r="P501" s="63" t="str">
        <f t="shared" si="22"/>
        <v>19:00 - 21:00</v>
      </c>
      <c r="Q501" t="s">
        <v>415</v>
      </c>
      <c r="R501">
        <v>218</v>
      </c>
      <c r="S501" t="s">
        <v>415</v>
      </c>
      <c r="T501" t="s">
        <v>415</v>
      </c>
      <c r="U501" t="s">
        <v>415</v>
      </c>
      <c r="V501">
        <v>70</v>
      </c>
      <c r="W501" s="5" t="str">
        <f t="shared" si="23"/>
        <v>LTSU_LV_DemandMARKET PAVEMENT</v>
      </c>
    </row>
    <row r="502" spans="1:23" hidden="1">
      <c r="A502" t="s">
        <v>416</v>
      </c>
      <c r="B502" t="s">
        <v>222</v>
      </c>
      <c r="C502" t="s">
        <v>48</v>
      </c>
      <c r="D502" t="s">
        <v>413</v>
      </c>
      <c r="E502" s="3">
        <v>0.4</v>
      </c>
      <c r="F502" t="s">
        <v>27</v>
      </c>
      <c r="G502" t="str">
        <f t="shared" si="21"/>
        <v>LTSU_LV_DemandMARLBOROUGH LASummer 2027</v>
      </c>
      <c r="H502" t="s">
        <v>412</v>
      </c>
      <c r="I502" s="64">
        <v>6.6904427999999974E-2</v>
      </c>
      <c r="J502" s="5">
        <v>46508</v>
      </c>
      <c r="K502" s="5">
        <v>46660</v>
      </c>
      <c r="L502" t="s">
        <v>409</v>
      </c>
      <c r="N502" s="63">
        <v>0.79166666666666663</v>
      </c>
      <c r="O502" s="63">
        <v>0.875</v>
      </c>
      <c r="P502" s="63" t="str">
        <f t="shared" si="22"/>
        <v>19:00 - 21:00</v>
      </c>
      <c r="Q502" t="s">
        <v>415</v>
      </c>
      <c r="R502">
        <v>218</v>
      </c>
      <c r="S502" t="s">
        <v>415</v>
      </c>
      <c r="T502" t="s">
        <v>415</v>
      </c>
      <c r="U502" t="s">
        <v>415</v>
      </c>
      <c r="V502">
        <v>70</v>
      </c>
      <c r="W502" s="5" t="str">
        <f t="shared" si="23"/>
        <v>LTSU_LV_DemandMARLBOROUGH LA</v>
      </c>
    </row>
    <row r="503" spans="1:23" hidden="1">
      <c r="A503" t="s">
        <v>416</v>
      </c>
      <c r="B503" t="s">
        <v>223</v>
      </c>
      <c r="C503" t="s">
        <v>48</v>
      </c>
      <c r="D503" t="s">
        <v>413</v>
      </c>
      <c r="E503" s="3">
        <v>0.4</v>
      </c>
      <c r="F503" t="s">
        <v>27</v>
      </c>
      <c r="G503" t="str">
        <f t="shared" si="21"/>
        <v>LTSU_LV_DemandMARLBOROUGH RD ERKENWALDSummer 2027</v>
      </c>
      <c r="H503" t="s">
        <v>412</v>
      </c>
      <c r="I503" s="64">
        <v>8.7195750399999924E-2</v>
      </c>
      <c r="J503" s="5">
        <v>46508</v>
      </c>
      <c r="K503" s="5">
        <v>46660</v>
      </c>
      <c r="L503" t="s">
        <v>409</v>
      </c>
      <c r="N503" s="63">
        <v>0.79166666666666663</v>
      </c>
      <c r="O503" s="63">
        <v>0.875</v>
      </c>
      <c r="P503" s="63" t="str">
        <f t="shared" si="22"/>
        <v>19:00 - 21:00</v>
      </c>
      <c r="Q503" t="s">
        <v>415</v>
      </c>
      <c r="R503">
        <v>218</v>
      </c>
      <c r="S503" t="s">
        <v>415</v>
      </c>
      <c r="T503" t="s">
        <v>415</v>
      </c>
      <c r="U503" t="s">
        <v>415</v>
      </c>
      <c r="V503">
        <v>70</v>
      </c>
      <c r="W503" s="5" t="str">
        <f t="shared" si="23"/>
        <v>LTSU_LV_DemandMARLBOROUGH RD ERKENWALD</v>
      </c>
    </row>
    <row r="504" spans="1:23" hidden="1">
      <c r="A504" t="s">
        <v>416</v>
      </c>
      <c r="B504" t="s">
        <v>224</v>
      </c>
      <c r="C504" t="s">
        <v>48</v>
      </c>
      <c r="D504" t="s">
        <v>413</v>
      </c>
      <c r="E504" s="3">
        <v>0.4</v>
      </c>
      <c r="F504" t="s">
        <v>27</v>
      </c>
      <c r="G504" t="str">
        <f t="shared" si="21"/>
        <v>LTSU_LV_DemandMAYBURY RD R/O 50Summer 2027</v>
      </c>
      <c r="H504" t="s">
        <v>412</v>
      </c>
      <c r="I504" s="64">
        <v>1.9216647499999961E-2</v>
      </c>
      <c r="J504" s="5">
        <v>46508</v>
      </c>
      <c r="K504" s="5">
        <v>46660</v>
      </c>
      <c r="L504" t="s">
        <v>409</v>
      </c>
      <c r="N504" s="63">
        <v>0.79166666666666663</v>
      </c>
      <c r="O504" s="63">
        <v>0.875</v>
      </c>
      <c r="P504" s="63" t="str">
        <f t="shared" si="22"/>
        <v>19:00 - 21:00</v>
      </c>
      <c r="Q504" t="s">
        <v>415</v>
      </c>
      <c r="R504">
        <v>218</v>
      </c>
      <c r="S504" t="s">
        <v>415</v>
      </c>
      <c r="T504" t="s">
        <v>415</v>
      </c>
      <c r="U504" t="s">
        <v>415</v>
      </c>
      <c r="V504">
        <v>70</v>
      </c>
      <c r="W504" s="5" t="str">
        <f t="shared" si="23"/>
        <v>LTSU_LV_DemandMAYBURY RD R/O 50</v>
      </c>
    </row>
    <row r="505" spans="1:23" hidden="1">
      <c r="A505" t="s">
        <v>416</v>
      </c>
      <c r="B505" t="s">
        <v>225</v>
      </c>
      <c r="C505" t="s">
        <v>48</v>
      </c>
      <c r="D505" t="s">
        <v>406</v>
      </c>
      <c r="E505" s="3">
        <v>0.4</v>
      </c>
      <c r="F505" t="s">
        <v>27</v>
      </c>
      <c r="G505" t="str">
        <f t="shared" si="21"/>
        <v>LTSU_LV_DemandMAYORS WKSummer 2027</v>
      </c>
      <c r="H505" t="s">
        <v>412</v>
      </c>
      <c r="I505" s="64">
        <v>9.7769200200000003E-2</v>
      </c>
      <c r="J505" s="5">
        <v>46508</v>
      </c>
      <c r="K505" s="5">
        <v>46660</v>
      </c>
      <c r="L505" t="s">
        <v>409</v>
      </c>
      <c r="N505" s="63">
        <v>0.79166666666666663</v>
      </c>
      <c r="O505" s="63">
        <v>0.875</v>
      </c>
      <c r="P505" s="63" t="str">
        <f t="shared" si="22"/>
        <v>19:00 - 21:00</v>
      </c>
      <c r="Q505" t="s">
        <v>415</v>
      </c>
      <c r="R505">
        <v>218</v>
      </c>
      <c r="S505" t="s">
        <v>415</v>
      </c>
      <c r="T505" t="s">
        <v>415</v>
      </c>
      <c r="U505" t="s">
        <v>415</v>
      </c>
      <c r="V505">
        <v>70</v>
      </c>
      <c r="W505" s="5" t="str">
        <f t="shared" si="23"/>
        <v>LTSU_LV_DemandMAYORS WK</v>
      </c>
    </row>
    <row r="506" spans="1:23" hidden="1">
      <c r="A506" t="s">
        <v>416</v>
      </c>
      <c r="B506" t="s">
        <v>226</v>
      </c>
      <c r="C506" t="s">
        <v>48</v>
      </c>
      <c r="D506" t="s">
        <v>413</v>
      </c>
      <c r="E506" s="3">
        <v>0.4</v>
      </c>
      <c r="F506" t="s">
        <v>27</v>
      </c>
      <c r="G506" t="str">
        <f t="shared" si="21"/>
        <v>LTSU_LV_DemandMEADOWVIEW RD S/O 2Summer 2027</v>
      </c>
      <c r="H506" t="s">
        <v>412</v>
      </c>
      <c r="I506" s="64">
        <v>1.0456899999999989E-2</v>
      </c>
      <c r="J506" s="5">
        <v>46508</v>
      </c>
      <c r="K506" s="5">
        <v>46660</v>
      </c>
      <c r="L506" t="s">
        <v>409</v>
      </c>
      <c r="N506" s="63">
        <v>0.79166666666666663</v>
      </c>
      <c r="O506" s="63">
        <v>0.875</v>
      </c>
      <c r="P506" s="63" t="str">
        <f t="shared" si="22"/>
        <v>19:00 - 21:00</v>
      </c>
      <c r="Q506" t="s">
        <v>415</v>
      </c>
      <c r="R506">
        <v>218</v>
      </c>
      <c r="S506" t="s">
        <v>415</v>
      </c>
      <c r="T506" t="s">
        <v>415</v>
      </c>
      <c r="U506" t="s">
        <v>415</v>
      </c>
      <c r="V506">
        <v>70</v>
      </c>
      <c r="W506" s="5" t="str">
        <f t="shared" si="23"/>
        <v>LTSU_LV_DemandMEADOWVIEW RD S/O 2</v>
      </c>
    </row>
    <row r="507" spans="1:23" hidden="1">
      <c r="A507" t="s">
        <v>416</v>
      </c>
      <c r="B507" t="s">
        <v>227</v>
      </c>
      <c r="C507" t="s">
        <v>48</v>
      </c>
      <c r="D507" t="s">
        <v>413</v>
      </c>
      <c r="E507" s="3">
        <v>0.4</v>
      </c>
      <c r="F507" t="s">
        <v>27</v>
      </c>
      <c r="G507" t="str">
        <f t="shared" si="21"/>
        <v>LTSU_LV_DemandMERCERS RD 41Summer 2027</v>
      </c>
      <c r="H507" t="s">
        <v>412</v>
      </c>
      <c r="I507" s="64">
        <v>7.5921160000000043E-2</v>
      </c>
      <c r="J507" s="5">
        <v>46508</v>
      </c>
      <c r="K507" s="5">
        <v>46660</v>
      </c>
      <c r="L507" t="s">
        <v>409</v>
      </c>
      <c r="N507" s="63">
        <v>0.79166666666666663</v>
      </c>
      <c r="O507" s="63">
        <v>0.875</v>
      </c>
      <c r="P507" s="63" t="str">
        <f t="shared" si="22"/>
        <v>19:00 - 21:00</v>
      </c>
      <c r="Q507" t="s">
        <v>415</v>
      </c>
      <c r="R507">
        <v>218</v>
      </c>
      <c r="S507" t="s">
        <v>415</v>
      </c>
      <c r="T507" t="s">
        <v>415</v>
      </c>
      <c r="U507" t="s">
        <v>415</v>
      </c>
      <c r="V507">
        <v>70</v>
      </c>
      <c r="W507" s="5" t="str">
        <f t="shared" si="23"/>
        <v>LTSU_LV_DemandMERCERS RD 41</v>
      </c>
    </row>
    <row r="508" spans="1:23" hidden="1">
      <c r="A508" t="s">
        <v>416</v>
      </c>
      <c r="B508" t="s">
        <v>228</v>
      </c>
      <c r="C508" t="s">
        <v>48</v>
      </c>
      <c r="D508" t="s">
        <v>406</v>
      </c>
      <c r="E508" s="3">
        <v>0.4</v>
      </c>
      <c r="F508" t="s">
        <v>27</v>
      </c>
      <c r="G508" t="str">
        <f t="shared" si="21"/>
        <v>LTSU_LV_DemandMIDAS CENTRESummer 2027</v>
      </c>
      <c r="H508" t="s">
        <v>412</v>
      </c>
      <c r="I508" s="64">
        <v>4.4884984724999986E-2</v>
      </c>
      <c r="J508" s="5">
        <v>46508</v>
      </c>
      <c r="K508" s="5">
        <v>46660</v>
      </c>
      <c r="L508" t="s">
        <v>409</v>
      </c>
      <c r="N508" s="63">
        <v>0.79166666666666663</v>
      </c>
      <c r="O508" s="63">
        <v>0.875</v>
      </c>
      <c r="P508" s="63" t="str">
        <f t="shared" si="22"/>
        <v>19:00 - 21:00</v>
      </c>
      <c r="Q508" t="s">
        <v>415</v>
      </c>
      <c r="R508">
        <v>218</v>
      </c>
      <c r="S508" t="s">
        <v>415</v>
      </c>
      <c r="T508" t="s">
        <v>415</v>
      </c>
      <c r="U508" t="s">
        <v>415</v>
      </c>
      <c r="V508">
        <v>70</v>
      </c>
      <c r="W508" s="5" t="str">
        <f t="shared" si="23"/>
        <v>LTSU_LV_DemandMIDAS CENTRE</v>
      </c>
    </row>
    <row r="509" spans="1:23" hidden="1">
      <c r="A509" t="s">
        <v>416</v>
      </c>
      <c r="B509" t="s">
        <v>229</v>
      </c>
      <c r="C509" t="s">
        <v>48</v>
      </c>
      <c r="D509" t="s">
        <v>413</v>
      </c>
      <c r="E509" s="3">
        <v>0.4</v>
      </c>
      <c r="F509" t="s">
        <v>27</v>
      </c>
      <c r="G509" t="str">
        <f t="shared" si="21"/>
        <v>LTSU_LV_DemandMILK STSummer 2027</v>
      </c>
      <c r="H509" t="s">
        <v>412</v>
      </c>
      <c r="I509" s="64">
        <v>1.8964247500000031E-2</v>
      </c>
      <c r="J509" s="5">
        <v>46508</v>
      </c>
      <c r="K509" s="5">
        <v>46660</v>
      </c>
      <c r="L509" t="s">
        <v>409</v>
      </c>
      <c r="N509" s="63">
        <v>0.79166666666666663</v>
      </c>
      <c r="O509" s="63">
        <v>0.875</v>
      </c>
      <c r="P509" s="63" t="str">
        <f t="shared" si="22"/>
        <v>19:00 - 21:00</v>
      </c>
      <c r="Q509" t="s">
        <v>415</v>
      </c>
      <c r="R509">
        <v>218</v>
      </c>
      <c r="S509" t="s">
        <v>415</v>
      </c>
      <c r="T509" t="s">
        <v>415</v>
      </c>
      <c r="U509" t="s">
        <v>415</v>
      </c>
      <c r="V509">
        <v>70</v>
      </c>
      <c r="W509" s="5" t="str">
        <f t="shared" si="23"/>
        <v>LTSU_LV_DemandMILK ST</v>
      </c>
    </row>
    <row r="510" spans="1:23" hidden="1">
      <c r="A510" t="s">
        <v>416</v>
      </c>
      <c r="B510" t="s">
        <v>230</v>
      </c>
      <c r="C510" t="s">
        <v>48</v>
      </c>
      <c r="D510" t="s">
        <v>406</v>
      </c>
      <c r="E510" s="3">
        <v>0.4</v>
      </c>
      <c r="F510" t="s">
        <v>27</v>
      </c>
      <c r="G510" t="str">
        <f t="shared" si="21"/>
        <v>LTSU_LV_DemandMILL LNSummer 2027</v>
      </c>
      <c r="H510" t="s">
        <v>412</v>
      </c>
      <c r="I510" s="64">
        <v>1.3133522429999996E-2</v>
      </c>
      <c r="J510" s="5">
        <v>46508</v>
      </c>
      <c r="K510" s="5">
        <v>46660</v>
      </c>
      <c r="L510" t="s">
        <v>409</v>
      </c>
      <c r="N510" s="63">
        <v>0.79166666666666663</v>
      </c>
      <c r="O510" s="63">
        <v>0.875</v>
      </c>
      <c r="P510" s="63" t="str">
        <f t="shared" si="22"/>
        <v>19:00 - 21:00</v>
      </c>
      <c r="Q510" t="s">
        <v>415</v>
      </c>
      <c r="R510">
        <v>218</v>
      </c>
      <c r="S510" t="s">
        <v>415</v>
      </c>
      <c r="T510" t="s">
        <v>415</v>
      </c>
      <c r="U510" t="s">
        <v>415</v>
      </c>
      <c r="V510">
        <v>70</v>
      </c>
      <c r="W510" s="5" t="str">
        <f t="shared" si="23"/>
        <v>LTSU_LV_DemandMILL LN</v>
      </c>
    </row>
    <row r="511" spans="1:23" hidden="1">
      <c r="A511" t="s">
        <v>416</v>
      </c>
      <c r="B511" t="s">
        <v>231</v>
      </c>
      <c r="C511" t="s">
        <v>48</v>
      </c>
      <c r="D511" t="s">
        <v>414</v>
      </c>
      <c r="E511" s="3">
        <v>0.4</v>
      </c>
      <c r="F511" t="s">
        <v>27</v>
      </c>
      <c r="G511" t="str">
        <f t="shared" si="21"/>
        <v>LTSU_LV_DemandMILL ROADSummer 2027</v>
      </c>
      <c r="H511" t="s">
        <v>412</v>
      </c>
      <c r="I511" s="64">
        <v>0.01</v>
      </c>
      <c r="J511" s="5">
        <v>46508</v>
      </c>
      <c r="K511" s="5">
        <v>46660</v>
      </c>
      <c r="L511" t="s">
        <v>409</v>
      </c>
      <c r="N511" s="63">
        <v>0.79166666666666663</v>
      </c>
      <c r="O511" s="63">
        <v>0.875</v>
      </c>
      <c r="P511" s="63" t="str">
        <f t="shared" si="22"/>
        <v>19:00 - 21:00</v>
      </c>
      <c r="Q511" t="s">
        <v>415</v>
      </c>
      <c r="R511">
        <v>218</v>
      </c>
      <c r="S511" t="s">
        <v>415</v>
      </c>
      <c r="T511" t="s">
        <v>415</v>
      </c>
      <c r="U511" t="s">
        <v>415</v>
      </c>
      <c r="V511">
        <v>70</v>
      </c>
      <c r="W511" s="5" t="str">
        <f t="shared" si="23"/>
        <v>LTSU_LV_DemandMILL ROAD</v>
      </c>
    </row>
    <row r="512" spans="1:23" hidden="1">
      <c r="A512" t="s">
        <v>416</v>
      </c>
      <c r="B512" t="s">
        <v>232</v>
      </c>
      <c r="C512" t="s">
        <v>48</v>
      </c>
      <c r="D512" t="s">
        <v>413</v>
      </c>
      <c r="E512" s="3">
        <v>0.4</v>
      </c>
      <c r="F512" t="s">
        <v>27</v>
      </c>
      <c r="G512" t="str">
        <f t="shared" si="21"/>
        <v>LTSU_LV_DemandMILLAIS RD ADJ 143Summer 2027</v>
      </c>
      <c r="H512" t="s">
        <v>412</v>
      </c>
      <c r="I512" s="64">
        <v>0.15166804850000004</v>
      </c>
      <c r="J512" s="5">
        <v>46508</v>
      </c>
      <c r="K512" s="5">
        <v>46660</v>
      </c>
      <c r="L512" t="s">
        <v>409</v>
      </c>
      <c r="N512" s="63">
        <v>0.79166666666666663</v>
      </c>
      <c r="O512" s="63">
        <v>0.875</v>
      </c>
      <c r="P512" s="63" t="str">
        <f t="shared" si="22"/>
        <v>19:00 - 21:00</v>
      </c>
      <c r="Q512" t="s">
        <v>415</v>
      </c>
      <c r="R512">
        <v>218</v>
      </c>
      <c r="S512" t="s">
        <v>415</v>
      </c>
      <c r="T512" t="s">
        <v>415</v>
      </c>
      <c r="U512" t="s">
        <v>415</v>
      </c>
      <c r="V512">
        <v>70</v>
      </c>
      <c r="W512" s="5" t="str">
        <f t="shared" si="23"/>
        <v>LTSU_LV_DemandMILLAIS RD ADJ 143</v>
      </c>
    </row>
    <row r="513" spans="1:23" hidden="1">
      <c r="A513" t="s">
        <v>416</v>
      </c>
      <c r="B513" t="s">
        <v>233</v>
      </c>
      <c r="C513" t="s">
        <v>48</v>
      </c>
      <c r="D513" t="s">
        <v>413</v>
      </c>
      <c r="E513" s="3">
        <v>0.4</v>
      </c>
      <c r="F513" t="s">
        <v>27</v>
      </c>
      <c r="G513" t="str">
        <f t="shared" si="21"/>
        <v>LTSU_LV_DemandMILNER RD WESTSummer 2027</v>
      </c>
      <c r="H513" t="s">
        <v>412</v>
      </c>
      <c r="I513" s="64">
        <v>6.185302550000004E-2</v>
      </c>
      <c r="J513" s="5">
        <v>46508</v>
      </c>
      <c r="K513" s="5">
        <v>46660</v>
      </c>
      <c r="L513" t="s">
        <v>409</v>
      </c>
      <c r="N513" s="63">
        <v>0.79166666666666663</v>
      </c>
      <c r="O513" s="63">
        <v>0.875</v>
      </c>
      <c r="P513" s="63" t="str">
        <f t="shared" si="22"/>
        <v>19:00 - 21:00</v>
      </c>
      <c r="Q513" t="s">
        <v>415</v>
      </c>
      <c r="R513">
        <v>218</v>
      </c>
      <c r="S513" t="s">
        <v>415</v>
      </c>
      <c r="T513" t="s">
        <v>415</v>
      </c>
      <c r="U513" t="s">
        <v>415</v>
      </c>
      <c r="V513">
        <v>70</v>
      </c>
      <c r="W513" s="5" t="str">
        <f t="shared" si="23"/>
        <v>LTSU_LV_DemandMILNER RD WEST</v>
      </c>
    </row>
    <row r="514" spans="1:23" hidden="1">
      <c r="A514" t="s">
        <v>416</v>
      </c>
      <c r="B514" t="s">
        <v>234</v>
      </c>
      <c r="C514" t="s">
        <v>48</v>
      </c>
      <c r="D514" t="s">
        <v>406</v>
      </c>
      <c r="E514" s="3">
        <v>0.4</v>
      </c>
      <c r="F514" t="s">
        <v>27</v>
      </c>
      <c r="G514" t="str">
        <f t="shared" si="21"/>
        <v>LTSU_LV_DemandMIXERS EST WALCOTTSummer 2027</v>
      </c>
      <c r="H514" t="s">
        <v>412</v>
      </c>
      <c r="I514" s="64">
        <v>4.4258156775000015E-2</v>
      </c>
      <c r="J514" s="5">
        <v>46508</v>
      </c>
      <c r="K514" s="5">
        <v>46660</v>
      </c>
      <c r="L514" t="s">
        <v>409</v>
      </c>
      <c r="N514" s="63">
        <v>0.79166666666666663</v>
      </c>
      <c r="O514" s="63">
        <v>0.875</v>
      </c>
      <c r="P514" s="63" t="str">
        <f t="shared" si="22"/>
        <v>19:00 - 21:00</v>
      </c>
      <c r="Q514" t="s">
        <v>415</v>
      </c>
      <c r="R514">
        <v>218</v>
      </c>
      <c r="S514" t="s">
        <v>415</v>
      </c>
      <c r="T514" t="s">
        <v>415</v>
      </c>
      <c r="U514" t="s">
        <v>415</v>
      </c>
      <c r="V514">
        <v>70</v>
      </c>
      <c r="W514" s="5" t="str">
        <f t="shared" si="23"/>
        <v>LTSU_LV_DemandMIXERS EST WALCOTT</v>
      </c>
    </row>
    <row r="515" spans="1:23" hidden="1">
      <c r="A515" t="s">
        <v>416</v>
      </c>
      <c r="B515" t="s">
        <v>235</v>
      </c>
      <c r="C515" t="s">
        <v>48</v>
      </c>
      <c r="D515" t="s">
        <v>413</v>
      </c>
      <c r="E515" s="3">
        <v>0.4</v>
      </c>
      <c r="F515" t="s">
        <v>27</v>
      </c>
      <c r="G515" t="str">
        <f t="shared" ref="G515:G578" si="24">_xlfn.CONCAT(C515,B515,F515)</f>
        <v>LTSU_LV_DemandMONKS CLSummer 2027</v>
      </c>
      <c r="H515" t="s">
        <v>412</v>
      </c>
      <c r="I515" s="64">
        <v>1.3465535000000027E-2</v>
      </c>
      <c r="J515" s="5">
        <v>46508</v>
      </c>
      <c r="K515" s="5">
        <v>46660</v>
      </c>
      <c r="L515" t="s">
        <v>409</v>
      </c>
      <c r="N515" s="63">
        <v>0.79166666666666663</v>
      </c>
      <c r="O515" s="63">
        <v>0.875</v>
      </c>
      <c r="P515" s="63" t="str">
        <f t="shared" ref="P515:P578" si="25">TEXT(N515,"HH:MM") &amp; " - " &amp; TEXT(O515,"HH:MM")</f>
        <v>19:00 - 21:00</v>
      </c>
      <c r="Q515" t="s">
        <v>415</v>
      </c>
      <c r="R515">
        <v>218</v>
      </c>
      <c r="S515" t="s">
        <v>415</v>
      </c>
      <c r="T515" t="s">
        <v>415</v>
      </c>
      <c r="U515" t="s">
        <v>415</v>
      </c>
      <c r="V515">
        <v>70</v>
      </c>
      <c r="W515" s="5" t="str">
        <f t="shared" ref="W515:W578" si="26">_xlfn.CONCAT(C515,B515)</f>
        <v>LTSU_LV_DemandMONKS CL</v>
      </c>
    </row>
    <row r="516" spans="1:23" hidden="1">
      <c r="A516" t="s">
        <v>416</v>
      </c>
      <c r="B516" t="s">
        <v>236</v>
      </c>
      <c r="C516" t="s">
        <v>48</v>
      </c>
      <c r="D516" t="s">
        <v>406</v>
      </c>
      <c r="E516" s="3">
        <v>0.4</v>
      </c>
      <c r="F516" t="s">
        <v>27</v>
      </c>
      <c r="G516" t="str">
        <f t="shared" si="24"/>
        <v>LTSU_LV_DemandMOOR PATHSummer 2027</v>
      </c>
      <c r="H516" t="s">
        <v>412</v>
      </c>
      <c r="I516" s="64">
        <v>7.2962195500000049E-2</v>
      </c>
      <c r="J516" s="5">
        <v>46508</v>
      </c>
      <c r="K516" s="5">
        <v>46660</v>
      </c>
      <c r="L516" t="s">
        <v>409</v>
      </c>
      <c r="N516" s="63">
        <v>0.79166666666666663</v>
      </c>
      <c r="O516" s="63">
        <v>0.875</v>
      </c>
      <c r="P516" s="63" t="str">
        <f t="shared" si="25"/>
        <v>19:00 - 21:00</v>
      </c>
      <c r="Q516" t="s">
        <v>415</v>
      </c>
      <c r="R516">
        <v>218</v>
      </c>
      <c r="S516" t="s">
        <v>415</v>
      </c>
      <c r="T516" t="s">
        <v>415</v>
      </c>
      <c r="U516" t="s">
        <v>415</v>
      </c>
      <c r="V516">
        <v>70</v>
      </c>
      <c r="W516" s="5" t="str">
        <f t="shared" si="26"/>
        <v>LTSU_LV_DemandMOOR PATH</v>
      </c>
    </row>
    <row r="517" spans="1:23" hidden="1">
      <c r="A517" t="s">
        <v>416</v>
      </c>
      <c r="B517" t="s">
        <v>237</v>
      </c>
      <c r="C517" t="s">
        <v>48</v>
      </c>
      <c r="D517" t="s">
        <v>413</v>
      </c>
      <c r="E517" s="3">
        <v>0.4</v>
      </c>
      <c r="F517" t="s">
        <v>27</v>
      </c>
      <c r="G517" t="str">
        <f t="shared" si="24"/>
        <v>LTSU_LV_DemandMORDON RD ADJ 2Summer 2027</v>
      </c>
      <c r="H517" t="s">
        <v>412</v>
      </c>
      <c r="I517" s="64">
        <v>6.5207242400000004E-2</v>
      </c>
      <c r="J517" s="5">
        <v>46508</v>
      </c>
      <c r="K517" s="5">
        <v>46660</v>
      </c>
      <c r="L517" t="s">
        <v>409</v>
      </c>
      <c r="N517" s="63">
        <v>0.79166666666666663</v>
      </c>
      <c r="O517" s="63">
        <v>0.875</v>
      </c>
      <c r="P517" s="63" t="str">
        <f t="shared" si="25"/>
        <v>19:00 - 21:00</v>
      </c>
      <c r="Q517" t="s">
        <v>415</v>
      </c>
      <c r="R517">
        <v>218</v>
      </c>
      <c r="S517" t="s">
        <v>415</v>
      </c>
      <c r="T517" t="s">
        <v>415</v>
      </c>
      <c r="U517" t="s">
        <v>415</v>
      </c>
      <c r="V517">
        <v>70</v>
      </c>
      <c r="W517" s="5" t="str">
        <f t="shared" si="26"/>
        <v>LTSU_LV_DemandMORDON RD ADJ 2</v>
      </c>
    </row>
    <row r="518" spans="1:23" hidden="1">
      <c r="A518" t="s">
        <v>416</v>
      </c>
      <c r="B518" t="s">
        <v>238</v>
      </c>
      <c r="C518" t="s">
        <v>48</v>
      </c>
      <c r="D518" t="s">
        <v>413</v>
      </c>
      <c r="E518" s="3">
        <v>0.4</v>
      </c>
      <c r="F518" t="s">
        <v>27</v>
      </c>
      <c r="G518" t="str">
        <f t="shared" si="24"/>
        <v>LTSU_LV_DemandMOUNDFIELD RDSummer 2027</v>
      </c>
      <c r="H518" t="s">
        <v>412</v>
      </c>
      <c r="I518" s="64">
        <v>1.4429554500000051E-2</v>
      </c>
      <c r="J518" s="5">
        <v>46508</v>
      </c>
      <c r="K518" s="5">
        <v>46660</v>
      </c>
      <c r="L518" t="s">
        <v>409</v>
      </c>
      <c r="N518" s="63">
        <v>0.79166666666666663</v>
      </c>
      <c r="O518" s="63">
        <v>0.875</v>
      </c>
      <c r="P518" s="63" t="str">
        <f t="shared" si="25"/>
        <v>19:00 - 21:00</v>
      </c>
      <c r="Q518" t="s">
        <v>415</v>
      </c>
      <c r="R518">
        <v>218</v>
      </c>
      <c r="S518" t="s">
        <v>415</v>
      </c>
      <c r="T518" t="s">
        <v>415</v>
      </c>
      <c r="U518" t="s">
        <v>415</v>
      </c>
      <c r="V518">
        <v>70</v>
      </c>
      <c r="W518" s="5" t="str">
        <f t="shared" si="26"/>
        <v>LTSU_LV_DemandMOUNDFIELD RD</v>
      </c>
    </row>
    <row r="519" spans="1:23" hidden="1">
      <c r="A519" t="s">
        <v>416</v>
      </c>
      <c r="B519" t="s">
        <v>239</v>
      </c>
      <c r="C519" t="s">
        <v>48</v>
      </c>
      <c r="D519" t="s">
        <v>406</v>
      </c>
      <c r="E519" s="3">
        <v>0.4</v>
      </c>
      <c r="F519" t="s">
        <v>27</v>
      </c>
      <c r="G519" t="str">
        <f t="shared" si="24"/>
        <v>LTSU_LV_DemandMOUNT FARMSummer 2027</v>
      </c>
      <c r="H519" t="s">
        <v>412</v>
      </c>
      <c r="I519" s="64">
        <v>0.01</v>
      </c>
      <c r="J519" s="5">
        <v>46508</v>
      </c>
      <c r="K519" s="5">
        <v>46660</v>
      </c>
      <c r="L519" t="s">
        <v>409</v>
      </c>
      <c r="N519" s="63">
        <v>0.79166666666666663</v>
      </c>
      <c r="O519" s="63">
        <v>0.875</v>
      </c>
      <c r="P519" s="63" t="str">
        <f t="shared" si="25"/>
        <v>19:00 - 21:00</v>
      </c>
      <c r="Q519" t="s">
        <v>415</v>
      </c>
      <c r="R519">
        <v>218</v>
      </c>
      <c r="S519" t="s">
        <v>415</v>
      </c>
      <c r="T519" t="s">
        <v>415</v>
      </c>
      <c r="U519" t="s">
        <v>415</v>
      </c>
      <c r="V519">
        <v>70</v>
      </c>
      <c r="W519" s="5" t="str">
        <f t="shared" si="26"/>
        <v>LTSU_LV_DemandMOUNT FARM</v>
      </c>
    </row>
    <row r="520" spans="1:23" hidden="1">
      <c r="A520" t="s">
        <v>416</v>
      </c>
      <c r="B520" t="s">
        <v>240</v>
      </c>
      <c r="C520" t="s">
        <v>48</v>
      </c>
      <c r="D520" t="s">
        <v>406</v>
      </c>
      <c r="E520" s="3">
        <v>0.4</v>
      </c>
      <c r="F520" t="s">
        <v>27</v>
      </c>
      <c r="G520" t="str">
        <f t="shared" si="24"/>
        <v>LTSU_LV_DemandMURDOCK RDSummer 2027</v>
      </c>
      <c r="H520" t="s">
        <v>412</v>
      </c>
      <c r="I520" s="64">
        <v>9.8468860770000027E-2</v>
      </c>
      <c r="J520" s="5">
        <v>46508</v>
      </c>
      <c r="K520" s="5">
        <v>46660</v>
      </c>
      <c r="L520" t="s">
        <v>409</v>
      </c>
      <c r="N520" s="63">
        <v>0.79166666666666663</v>
      </c>
      <c r="O520" s="63">
        <v>0.875</v>
      </c>
      <c r="P520" s="63" t="str">
        <f t="shared" si="25"/>
        <v>19:00 - 21:00</v>
      </c>
      <c r="Q520" t="s">
        <v>415</v>
      </c>
      <c r="R520">
        <v>218</v>
      </c>
      <c r="S520" t="s">
        <v>415</v>
      </c>
      <c r="T520" t="s">
        <v>415</v>
      </c>
      <c r="U520" t="s">
        <v>415</v>
      </c>
      <c r="V520">
        <v>70</v>
      </c>
      <c r="W520" s="5" t="str">
        <f t="shared" si="26"/>
        <v>LTSU_LV_DemandMURDOCK RD</v>
      </c>
    </row>
    <row r="521" spans="1:23" hidden="1">
      <c r="A521" t="s">
        <v>416</v>
      </c>
      <c r="B521" t="s">
        <v>241</v>
      </c>
      <c r="C521" t="s">
        <v>48</v>
      </c>
      <c r="D521" t="s">
        <v>406</v>
      </c>
      <c r="E521" s="3">
        <v>0.4</v>
      </c>
      <c r="F521" t="s">
        <v>27</v>
      </c>
      <c r="G521" t="str">
        <f t="shared" si="24"/>
        <v>LTSU_LV_DemandMYDDLETON RDSummer 2027</v>
      </c>
      <c r="H521" t="s">
        <v>412</v>
      </c>
      <c r="I521" s="64">
        <v>6.7259757999999947E-2</v>
      </c>
      <c r="J521" s="5">
        <v>46508</v>
      </c>
      <c r="K521" s="5">
        <v>46660</v>
      </c>
      <c r="L521" t="s">
        <v>409</v>
      </c>
      <c r="N521" s="63">
        <v>0.79166666666666663</v>
      </c>
      <c r="O521" s="63">
        <v>0.875</v>
      </c>
      <c r="P521" s="63" t="str">
        <f t="shared" si="25"/>
        <v>19:00 - 21:00</v>
      </c>
      <c r="Q521" t="s">
        <v>415</v>
      </c>
      <c r="R521">
        <v>218</v>
      </c>
      <c r="S521" t="s">
        <v>415</v>
      </c>
      <c r="T521" t="s">
        <v>415</v>
      </c>
      <c r="U521" t="s">
        <v>415</v>
      </c>
      <c r="V521">
        <v>70</v>
      </c>
      <c r="W521" s="5" t="str">
        <f t="shared" si="26"/>
        <v>LTSU_LV_DemandMYDDLETON RD</v>
      </c>
    </row>
    <row r="522" spans="1:23" hidden="1">
      <c r="A522" t="s">
        <v>416</v>
      </c>
      <c r="B522" t="s">
        <v>242</v>
      </c>
      <c r="C522" t="s">
        <v>48</v>
      </c>
      <c r="D522" t="s">
        <v>406</v>
      </c>
      <c r="E522" s="3">
        <v>0.4</v>
      </c>
      <c r="F522" t="s">
        <v>27</v>
      </c>
      <c r="G522" t="str">
        <f t="shared" si="24"/>
        <v>LTSU_LV_DemandNACTON RDSummer 2027</v>
      </c>
      <c r="H522" t="s">
        <v>412</v>
      </c>
      <c r="I522" s="64">
        <v>0.01</v>
      </c>
      <c r="J522" s="5">
        <v>46508</v>
      </c>
      <c r="K522" s="5">
        <v>46660</v>
      </c>
      <c r="L522" t="s">
        <v>409</v>
      </c>
      <c r="N522" s="63">
        <v>0.79166666666666663</v>
      </c>
      <c r="O522" s="63">
        <v>0.875</v>
      </c>
      <c r="P522" s="63" t="str">
        <f t="shared" si="25"/>
        <v>19:00 - 21:00</v>
      </c>
      <c r="Q522" t="s">
        <v>415</v>
      </c>
      <c r="R522">
        <v>218</v>
      </c>
      <c r="S522" t="s">
        <v>415</v>
      </c>
      <c r="T522" t="s">
        <v>415</v>
      </c>
      <c r="U522" t="s">
        <v>415</v>
      </c>
      <c r="V522">
        <v>70</v>
      </c>
      <c r="W522" s="5" t="str">
        <f t="shared" si="26"/>
        <v>LTSU_LV_DemandNACTON RD</v>
      </c>
    </row>
    <row r="523" spans="1:23" hidden="1">
      <c r="A523" t="s">
        <v>416</v>
      </c>
      <c r="B523" t="s">
        <v>243</v>
      </c>
      <c r="C523" t="s">
        <v>48</v>
      </c>
      <c r="D523" t="s">
        <v>413</v>
      </c>
      <c r="E523" s="3">
        <v>0.4</v>
      </c>
      <c r="F523" t="s">
        <v>27</v>
      </c>
      <c r="G523" t="str">
        <f t="shared" si="24"/>
        <v>LTSU_LV_DemandNARFORD RDSummer 2027</v>
      </c>
      <c r="H523" t="s">
        <v>412</v>
      </c>
      <c r="I523" s="64">
        <v>0.11232692300000002</v>
      </c>
      <c r="J523" s="5">
        <v>46508</v>
      </c>
      <c r="K523" s="5">
        <v>46660</v>
      </c>
      <c r="L523" t="s">
        <v>409</v>
      </c>
      <c r="N523" s="63">
        <v>0.79166666666666663</v>
      </c>
      <c r="O523" s="63">
        <v>0.875</v>
      </c>
      <c r="P523" s="63" t="str">
        <f t="shared" si="25"/>
        <v>19:00 - 21:00</v>
      </c>
      <c r="Q523" t="s">
        <v>415</v>
      </c>
      <c r="R523">
        <v>218</v>
      </c>
      <c r="S523" t="s">
        <v>415</v>
      </c>
      <c r="T523" t="s">
        <v>415</v>
      </c>
      <c r="U523" t="s">
        <v>415</v>
      </c>
      <c r="V523">
        <v>70</v>
      </c>
      <c r="W523" s="5" t="str">
        <f t="shared" si="26"/>
        <v>LTSU_LV_DemandNARFORD RD</v>
      </c>
    </row>
    <row r="524" spans="1:23" hidden="1">
      <c r="A524" t="s">
        <v>416</v>
      </c>
      <c r="B524" t="s">
        <v>244</v>
      </c>
      <c r="C524" t="s">
        <v>48</v>
      </c>
      <c r="D524" t="s">
        <v>413</v>
      </c>
      <c r="E524" s="3">
        <v>0.4</v>
      </c>
      <c r="F524" t="s">
        <v>27</v>
      </c>
      <c r="G524" t="str">
        <f t="shared" si="24"/>
        <v>LTSU_LV_DemandNATHAN WAY DAIRY PRODUCTSummer 2027</v>
      </c>
      <c r="H524" t="s">
        <v>412</v>
      </c>
      <c r="I524" s="64">
        <v>2.5444165000000019E-2</v>
      </c>
      <c r="J524" s="5">
        <v>46508</v>
      </c>
      <c r="K524" s="5">
        <v>46660</v>
      </c>
      <c r="L524" t="s">
        <v>409</v>
      </c>
      <c r="N524" s="63">
        <v>0.79166666666666663</v>
      </c>
      <c r="O524" s="63">
        <v>0.875</v>
      </c>
      <c r="P524" s="63" t="str">
        <f t="shared" si="25"/>
        <v>19:00 - 21:00</v>
      </c>
      <c r="Q524" t="s">
        <v>415</v>
      </c>
      <c r="R524">
        <v>218</v>
      </c>
      <c r="S524" t="s">
        <v>415</v>
      </c>
      <c r="T524" t="s">
        <v>415</v>
      </c>
      <c r="U524" t="s">
        <v>415</v>
      </c>
      <c r="V524">
        <v>70</v>
      </c>
      <c r="W524" s="5" t="str">
        <f t="shared" si="26"/>
        <v>LTSU_LV_DemandNATHAN WAY DAIRY PRODUCT</v>
      </c>
    </row>
    <row r="525" spans="1:23" hidden="1">
      <c r="A525" t="s">
        <v>416</v>
      </c>
      <c r="B525" t="s">
        <v>245</v>
      </c>
      <c r="C525" t="s">
        <v>48</v>
      </c>
      <c r="D525" t="s">
        <v>406</v>
      </c>
      <c r="E525" s="3">
        <v>0.4</v>
      </c>
      <c r="F525" t="s">
        <v>27</v>
      </c>
      <c r="G525" t="str">
        <f t="shared" si="24"/>
        <v>LTSU_LV_DemandNECTON MANAGEMENTSummer 2027</v>
      </c>
      <c r="H525" t="s">
        <v>412</v>
      </c>
      <c r="I525" s="64">
        <v>3.3762002715000024E-2</v>
      </c>
      <c r="J525" s="5">
        <v>46508</v>
      </c>
      <c r="K525" s="5">
        <v>46660</v>
      </c>
      <c r="L525" t="s">
        <v>409</v>
      </c>
      <c r="N525" s="63">
        <v>0.79166666666666663</v>
      </c>
      <c r="O525" s="63">
        <v>0.875</v>
      </c>
      <c r="P525" s="63" t="str">
        <f t="shared" si="25"/>
        <v>19:00 - 21:00</v>
      </c>
      <c r="Q525" t="s">
        <v>415</v>
      </c>
      <c r="R525">
        <v>218</v>
      </c>
      <c r="S525" t="s">
        <v>415</v>
      </c>
      <c r="T525" t="s">
        <v>415</v>
      </c>
      <c r="U525" t="s">
        <v>415</v>
      </c>
      <c r="V525">
        <v>70</v>
      </c>
      <c r="W525" s="5" t="str">
        <f t="shared" si="26"/>
        <v>LTSU_LV_DemandNECTON MANAGEMENT</v>
      </c>
    </row>
    <row r="526" spans="1:23" hidden="1">
      <c r="A526" t="s">
        <v>416</v>
      </c>
      <c r="B526" t="s">
        <v>246</v>
      </c>
      <c r="C526" t="s">
        <v>48</v>
      </c>
      <c r="D526" t="s">
        <v>413</v>
      </c>
      <c r="E526" s="3">
        <v>0.4</v>
      </c>
      <c r="F526" t="s">
        <v>27</v>
      </c>
      <c r="G526" t="str">
        <f t="shared" si="24"/>
        <v>LTSU_LV_DemandNEWARK ST  LONDON HOSP DENTAL NO2Summer 2027</v>
      </c>
      <c r="H526" t="s">
        <v>412</v>
      </c>
      <c r="I526" s="64">
        <v>1.0492525999999947E-2</v>
      </c>
      <c r="J526" s="5">
        <v>46508</v>
      </c>
      <c r="K526" s="5">
        <v>46660</v>
      </c>
      <c r="L526" t="s">
        <v>409</v>
      </c>
      <c r="N526" s="63">
        <v>0.79166666666666663</v>
      </c>
      <c r="O526" s="63">
        <v>0.875</v>
      </c>
      <c r="P526" s="63" t="str">
        <f t="shared" si="25"/>
        <v>19:00 - 21:00</v>
      </c>
      <c r="Q526" t="s">
        <v>415</v>
      </c>
      <c r="R526">
        <v>218</v>
      </c>
      <c r="S526" t="s">
        <v>415</v>
      </c>
      <c r="T526" t="s">
        <v>415</v>
      </c>
      <c r="U526" t="s">
        <v>415</v>
      </c>
      <c r="V526">
        <v>70</v>
      </c>
      <c r="W526" s="5" t="str">
        <f t="shared" si="26"/>
        <v>LTSU_LV_DemandNEWARK ST  LONDON HOSP DENTAL NO2</v>
      </c>
    </row>
    <row r="527" spans="1:23" hidden="1">
      <c r="A527" t="s">
        <v>416</v>
      </c>
      <c r="B527" t="s">
        <v>247</v>
      </c>
      <c r="C527" t="s">
        <v>48</v>
      </c>
      <c r="D527" t="s">
        <v>413</v>
      </c>
      <c r="E527" s="3">
        <v>0.4</v>
      </c>
      <c r="F527" t="s">
        <v>27</v>
      </c>
      <c r="G527" t="str">
        <f t="shared" si="24"/>
        <v>LTSU_LV_DemandNEWBURY RD R/O 24Summer 2027</v>
      </c>
      <c r="H527" t="s">
        <v>412</v>
      </c>
      <c r="I527" s="64">
        <v>5.7615089000000015E-2</v>
      </c>
      <c r="J527" s="5">
        <v>46508</v>
      </c>
      <c r="K527" s="5">
        <v>46660</v>
      </c>
      <c r="L527" t="s">
        <v>409</v>
      </c>
      <c r="N527" s="63">
        <v>0.79166666666666663</v>
      </c>
      <c r="O527" s="63">
        <v>0.875</v>
      </c>
      <c r="P527" s="63" t="str">
        <f t="shared" si="25"/>
        <v>19:00 - 21:00</v>
      </c>
      <c r="Q527" t="s">
        <v>415</v>
      </c>
      <c r="R527">
        <v>218</v>
      </c>
      <c r="S527" t="s">
        <v>415</v>
      </c>
      <c r="T527" t="s">
        <v>415</v>
      </c>
      <c r="U527" t="s">
        <v>415</v>
      </c>
      <c r="V527">
        <v>70</v>
      </c>
      <c r="W527" s="5" t="str">
        <f t="shared" si="26"/>
        <v>LTSU_LV_DemandNEWBURY RD R/O 24</v>
      </c>
    </row>
    <row r="528" spans="1:23" hidden="1">
      <c r="A528" t="s">
        <v>416</v>
      </c>
      <c r="B528" t="s">
        <v>248</v>
      </c>
      <c r="C528" t="s">
        <v>48</v>
      </c>
      <c r="D528" t="s">
        <v>406</v>
      </c>
      <c r="E528" s="3">
        <v>0.4</v>
      </c>
      <c r="F528" t="s">
        <v>27</v>
      </c>
      <c r="G528" t="str">
        <f t="shared" si="24"/>
        <v>LTSU_LV_DemandNICHOLAS RDSummer 2027</v>
      </c>
      <c r="H528" t="s">
        <v>412</v>
      </c>
      <c r="I528" s="64">
        <v>9.0466691700000018E-2</v>
      </c>
      <c r="J528" s="5">
        <v>46508</v>
      </c>
      <c r="K528" s="5">
        <v>46660</v>
      </c>
      <c r="L528" t="s">
        <v>409</v>
      </c>
      <c r="N528" s="63">
        <v>0.79166666666666663</v>
      </c>
      <c r="O528" s="63">
        <v>0.875</v>
      </c>
      <c r="P528" s="63" t="str">
        <f t="shared" si="25"/>
        <v>19:00 - 21:00</v>
      </c>
      <c r="Q528" t="s">
        <v>415</v>
      </c>
      <c r="R528">
        <v>218</v>
      </c>
      <c r="S528" t="s">
        <v>415</v>
      </c>
      <c r="T528" t="s">
        <v>415</v>
      </c>
      <c r="U528" t="s">
        <v>415</v>
      </c>
      <c r="V528">
        <v>70</v>
      </c>
      <c r="W528" s="5" t="str">
        <f t="shared" si="26"/>
        <v>LTSU_LV_DemandNICHOLAS RD</v>
      </c>
    </row>
    <row r="529" spans="1:23" hidden="1">
      <c r="A529" t="s">
        <v>416</v>
      </c>
      <c r="B529" t="s">
        <v>249</v>
      </c>
      <c r="C529" t="s">
        <v>48</v>
      </c>
      <c r="D529" t="s">
        <v>406</v>
      </c>
      <c r="E529" s="3">
        <v>0.4</v>
      </c>
      <c r="F529" t="s">
        <v>27</v>
      </c>
      <c r="G529" t="str">
        <f t="shared" si="24"/>
        <v>LTSU_LV_DemandNIGHTINGALE CLSummer 2027</v>
      </c>
      <c r="H529" t="s">
        <v>412</v>
      </c>
      <c r="I529" s="64">
        <v>1.1883526499999974E-2</v>
      </c>
      <c r="J529" s="5">
        <v>46508</v>
      </c>
      <c r="K529" s="5">
        <v>46660</v>
      </c>
      <c r="L529" t="s">
        <v>409</v>
      </c>
      <c r="N529" s="63">
        <v>0.79166666666666663</v>
      </c>
      <c r="O529" s="63">
        <v>0.875</v>
      </c>
      <c r="P529" s="63" t="str">
        <f t="shared" si="25"/>
        <v>19:00 - 21:00</v>
      </c>
      <c r="Q529" t="s">
        <v>415</v>
      </c>
      <c r="R529">
        <v>218</v>
      </c>
      <c r="S529" t="s">
        <v>415</v>
      </c>
      <c r="T529" t="s">
        <v>415</v>
      </c>
      <c r="U529" t="s">
        <v>415</v>
      </c>
      <c r="V529">
        <v>70</v>
      </c>
      <c r="W529" s="5" t="str">
        <f t="shared" si="26"/>
        <v>LTSU_LV_DemandNIGHTINGALE CL</v>
      </c>
    </row>
    <row r="530" spans="1:23" hidden="1">
      <c r="A530" t="s">
        <v>416</v>
      </c>
      <c r="B530" t="s">
        <v>250</v>
      </c>
      <c r="C530" t="s">
        <v>48</v>
      </c>
      <c r="D530" t="s">
        <v>406</v>
      </c>
      <c r="E530" s="3">
        <v>0.4</v>
      </c>
      <c r="F530" t="s">
        <v>27</v>
      </c>
      <c r="G530" t="str">
        <f t="shared" si="24"/>
        <v>LTSU_LV_DemandNIGHTINGALE PIECESummer 2027</v>
      </c>
      <c r="H530" t="s">
        <v>412</v>
      </c>
      <c r="I530" s="64">
        <v>4.1700168899999987E-2</v>
      </c>
      <c r="J530" s="5">
        <v>46508</v>
      </c>
      <c r="K530" s="5">
        <v>46660</v>
      </c>
      <c r="L530" t="s">
        <v>409</v>
      </c>
      <c r="N530" s="63">
        <v>0.79166666666666663</v>
      </c>
      <c r="O530" s="63">
        <v>0.875</v>
      </c>
      <c r="P530" s="63" t="str">
        <f t="shared" si="25"/>
        <v>19:00 - 21:00</v>
      </c>
      <c r="Q530" t="s">
        <v>415</v>
      </c>
      <c r="R530">
        <v>218</v>
      </c>
      <c r="S530" t="s">
        <v>415</v>
      </c>
      <c r="T530" t="s">
        <v>415</v>
      </c>
      <c r="U530" t="s">
        <v>415</v>
      </c>
      <c r="V530">
        <v>70</v>
      </c>
      <c r="W530" s="5" t="str">
        <f t="shared" si="26"/>
        <v>LTSU_LV_DemandNIGHTINGALE PIECE</v>
      </c>
    </row>
    <row r="531" spans="1:23" hidden="1">
      <c r="A531" t="s">
        <v>416</v>
      </c>
      <c r="B531" t="s">
        <v>251</v>
      </c>
      <c r="C531" t="s">
        <v>48</v>
      </c>
      <c r="D531" t="s">
        <v>406</v>
      </c>
      <c r="E531" s="3">
        <v>0.4</v>
      </c>
      <c r="F531" t="s">
        <v>27</v>
      </c>
      <c r="G531" t="str">
        <f t="shared" si="24"/>
        <v>LTSU_LV_DemandNORMAN WAY INDUST PKSummer 2027</v>
      </c>
      <c r="H531" t="s">
        <v>412</v>
      </c>
      <c r="I531" s="64">
        <v>1.9450332405000031E-2</v>
      </c>
      <c r="J531" s="5">
        <v>46508</v>
      </c>
      <c r="K531" s="5">
        <v>46660</v>
      </c>
      <c r="L531" t="s">
        <v>409</v>
      </c>
      <c r="N531" s="63">
        <v>0.79166666666666663</v>
      </c>
      <c r="O531" s="63">
        <v>0.875</v>
      </c>
      <c r="P531" s="63" t="str">
        <f t="shared" si="25"/>
        <v>19:00 - 21:00</v>
      </c>
      <c r="Q531" t="s">
        <v>415</v>
      </c>
      <c r="R531">
        <v>218</v>
      </c>
      <c r="S531" t="s">
        <v>415</v>
      </c>
      <c r="T531" t="s">
        <v>415</v>
      </c>
      <c r="U531" t="s">
        <v>415</v>
      </c>
      <c r="V531">
        <v>70</v>
      </c>
      <c r="W531" s="5" t="str">
        <f t="shared" si="26"/>
        <v>LTSU_LV_DemandNORMAN WAY INDUST PK</v>
      </c>
    </row>
    <row r="532" spans="1:23" hidden="1">
      <c r="A532" t="s">
        <v>416</v>
      </c>
      <c r="B532" t="s">
        <v>252</v>
      </c>
      <c r="C532" t="s">
        <v>48</v>
      </c>
      <c r="D532" t="s">
        <v>406</v>
      </c>
      <c r="E532" s="3">
        <v>0.4</v>
      </c>
      <c r="F532" t="s">
        <v>27</v>
      </c>
      <c r="G532" t="str">
        <f t="shared" si="24"/>
        <v>LTSU_LV_DemandNORTHSummer 2027</v>
      </c>
      <c r="H532" t="s">
        <v>412</v>
      </c>
      <c r="I532" s="64">
        <v>2.4623566000000038E-2</v>
      </c>
      <c r="J532" s="5">
        <v>46508</v>
      </c>
      <c r="K532" s="5">
        <v>46660</v>
      </c>
      <c r="L532" t="s">
        <v>409</v>
      </c>
      <c r="N532" s="63">
        <v>0.79166666666666663</v>
      </c>
      <c r="O532" s="63">
        <v>0.875</v>
      </c>
      <c r="P532" s="63" t="str">
        <f t="shared" si="25"/>
        <v>19:00 - 21:00</v>
      </c>
      <c r="Q532" t="s">
        <v>415</v>
      </c>
      <c r="R532">
        <v>218</v>
      </c>
      <c r="S532" t="s">
        <v>415</v>
      </c>
      <c r="T532" t="s">
        <v>415</v>
      </c>
      <c r="U532" t="s">
        <v>415</v>
      </c>
      <c r="V532">
        <v>70</v>
      </c>
      <c r="W532" s="5" t="str">
        <f t="shared" si="26"/>
        <v>LTSU_LV_DemandNORTH</v>
      </c>
    </row>
    <row r="533" spans="1:23" hidden="1">
      <c r="A533" t="s">
        <v>416</v>
      </c>
      <c r="B533" t="s">
        <v>253</v>
      </c>
      <c r="C533" t="s">
        <v>48</v>
      </c>
      <c r="D533" t="s">
        <v>414</v>
      </c>
      <c r="E533" s="3">
        <v>0.4</v>
      </c>
      <c r="F533" t="s">
        <v>27</v>
      </c>
      <c r="G533" t="str">
        <f t="shared" si="24"/>
        <v>LTSU_LV_DemandNORTH LOOESummer 2027</v>
      </c>
      <c r="H533" t="s">
        <v>412</v>
      </c>
      <c r="I533" s="64">
        <v>0.01</v>
      </c>
      <c r="J533" s="5">
        <v>46508</v>
      </c>
      <c r="K533" s="5">
        <v>46660</v>
      </c>
      <c r="L533" t="s">
        <v>409</v>
      </c>
      <c r="N533" s="63">
        <v>0.79166666666666663</v>
      </c>
      <c r="O533" s="63">
        <v>0.875</v>
      </c>
      <c r="P533" s="63" t="str">
        <f t="shared" si="25"/>
        <v>19:00 - 21:00</v>
      </c>
      <c r="Q533" t="s">
        <v>415</v>
      </c>
      <c r="R533">
        <v>218</v>
      </c>
      <c r="S533" t="s">
        <v>415</v>
      </c>
      <c r="T533" t="s">
        <v>415</v>
      </c>
      <c r="U533" t="s">
        <v>415</v>
      </c>
      <c r="V533">
        <v>70</v>
      </c>
      <c r="W533" s="5" t="str">
        <f t="shared" si="26"/>
        <v>LTSU_LV_DemandNORTH LOOE</v>
      </c>
    </row>
    <row r="534" spans="1:23" hidden="1">
      <c r="A534" t="s">
        <v>416</v>
      </c>
      <c r="B534" t="s">
        <v>254</v>
      </c>
      <c r="C534" t="s">
        <v>48</v>
      </c>
      <c r="D534" t="s">
        <v>413</v>
      </c>
      <c r="E534" s="3">
        <v>0.4</v>
      </c>
      <c r="F534" t="s">
        <v>27</v>
      </c>
      <c r="G534" t="str">
        <f t="shared" si="24"/>
        <v>LTSU_LV_DemandNORTHWOLD RD ESTATESummer 2027</v>
      </c>
      <c r="H534" t="s">
        <v>412</v>
      </c>
      <c r="I534" s="64">
        <v>0.13338775349999998</v>
      </c>
      <c r="J534" s="5">
        <v>46508</v>
      </c>
      <c r="K534" s="5">
        <v>46660</v>
      </c>
      <c r="L534" t="s">
        <v>409</v>
      </c>
      <c r="N534" s="63">
        <v>0.79166666666666663</v>
      </c>
      <c r="O534" s="63">
        <v>0.875</v>
      </c>
      <c r="P534" s="63" t="str">
        <f t="shared" si="25"/>
        <v>19:00 - 21:00</v>
      </c>
      <c r="Q534" t="s">
        <v>415</v>
      </c>
      <c r="R534">
        <v>218</v>
      </c>
      <c r="S534" t="s">
        <v>415</v>
      </c>
      <c r="T534" t="s">
        <v>415</v>
      </c>
      <c r="U534" t="s">
        <v>415</v>
      </c>
      <c r="V534">
        <v>70</v>
      </c>
      <c r="W534" s="5" t="str">
        <f t="shared" si="26"/>
        <v>LTSU_LV_DemandNORTHWOLD RD ESTATE</v>
      </c>
    </row>
    <row r="535" spans="1:23" hidden="1">
      <c r="A535" t="s">
        <v>416</v>
      </c>
      <c r="B535" t="s">
        <v>255</v>
      </c>
      <c r="C535" t="s">
        <v>48</v>
      </c>
      <c r="D535" t="s">
        <v>413</v>
      </c>
      <c r="E535" s="3">
        <v>0.4</v>
      </c>
      <c r="F535" t="s">
        <v>27</v>
      </c>
      <c r="G535" t="str">
        <f t="shared" si="24"/>
        <v>LTSU_LV_DemandNORWICH RDSummer 2027</v>
      </c>
      <c r="H535" t="s">
        <v>412</v>
      </c>
      <c r="I535" s="64">
        <v>0.01</v>
      </c>
      <c r="J535" s="5">
        <v>46508</v>
      </c>
      <c r="K535" s="5">
        <v>46660</v>
      </c>
      <c r="L535" t="s">
        <v>409</v>
      </c>
      <c r="N535" s="63">
        <v>0.79166666666666663</v>
      </c>
      <c r="O535" s="63">
        <v>0.875</v>
      </c>
      <c r="P535" s="63" t="str">
        <f t="shared" si="25"/>
        <v>19:00 - 21:00</v>
      </c>
      <c r="Q535" t="s">
        <v>415</v>
      </c>
      <c r="R535">
        <v>218</v>
      </c>
      <c r="S535" t="s">
        <v>415</v>
      </c>
      <c r="T535" t="s">
        <v>415</v>
      </c>
      <c r="U535" t="s">
        <v>415</v>
      </c>
      <c r="V535">
        <v>70</v>
      </c>
      <c r="W535" s="5" t="str">
        <f t="shared" si="26"/>
        <v>LTSU_LV_DemandNORWICH RD</v>
      </c>
    </row>
    <row r="536" spans="1:23" hidden="1">
      <c r="A536" t="s">
        <v>416</v>
      </c>
      <c r="B536" t="s">
        <v>256</v>
      </c>
      <c r="C536" t="s">
        <v>48</v>
      </c>
      <c r="D536" t="s">
        <v>406</v>
      </c>
      <c r="E536" s="3">
        <v>0.4</v>
      </c>
      <c r="F536" t="s">
        <v>27</v>
      </c>
      <c r="G536" t="str">
        <f t="shared" si="24"/>
        <v>LTSU_LV_DemandNURSERIESSummer 2027</v>
      </c>
      <c r="H536" t="s">
        <v>412</v>
      </c>
      <c r="I536" s="64">
        <v>0.01</v>
      </c>
      <c r="J536" s="5">
        <v>46508</v>
      </c>
      <c r="K536" s="5">
        <v>46660</v>
      </c>
      <c r="L536" t="s">
        <v>409</v>
      </c>
      <c r="N536" s="63">
        <v>0.79166666666666663</v>
      </c>
      <c r="O536" s="63">
        <v>0.875</v>
      </c>
      <c r="P536" s="63" t="str">
        <f t="shared" si="25"/>
        <v>19:00 - 21:00</v>
      </c>
      <c r="Q536" t="s">
        <v>415</v>
      </c>
      <c r="R536">
        <v>218</v>
      </c>
      <c r="S536" t="s">
        <v>415</v>
      </c>
      <c r="T536" t="s">
        <v>415</v>
      </c>
      <c r="U536" t="s">
        <v>415</v>
      </c>
      <c r="V536">
        <v>70</v>
      </c>
      <c r="W536" s="5" t="str">
        <f t="shared" si="26"/>
        <v>LTSU_LV_DemandNURSERIES</v>
      </c>
    </row>
    <row r="537" spans="1:23" hidden="1">
      <c r="A537" t="s">
        <v>416</v>
      </c>
      <c r="B537" t="s">
        <v>257</v>
      </c>
      <c r="C537" t="s">
        <v>48</v>
      </c>
      <c r="D537" t="s">
        <v>413</v>
      </c>
      <c r="E537" s="3">
        <v>0.4</v>
      </c>
      <c r="F537" t="s">
        <v>27</v>
      </c>
      <c r="G537" t="str">
        <f t="shared" si="24"/>
        <v>LTSU_LV_DemandNUTFIELD GDNS ADJ 38Summer 2027</v>
      </c>
      <c r="H537" t="s">
        <v>412</v>
      </c>
      <c r="I537" s="64">
        <v>4.0310716499999955E-2</v>
      </c>
      <c r="J537" s="5">
        <v>46508</v>
      </c>
      <c r="K537" s="5">
        <v>46660</v>
      </c>
      <c r="L537" t="s">
        <v>409</v>
      </c>
      <c r="N537" s="63">
        <v>0.79166666666666663</v>
      </c>
      <c r="O537" s="63">
        <v>0.875</v>
      </c>
      <c r="P537" s="63" t="str">
        <f t="shared" si="25"/>
        <v>19:00 - 21:00</v>
      </c>
      <c r="Q537" t="s">
        <v>415</v>
      </c>
      <c r="R537">
        <v>218</v>
      </c>
      <c r="S537" t="s">
        <v>415</v>
      </c>
      <c r="T537" t="s">
        <v>415</v>
      </c>
      <c r="U537" t="s">
        <v>415</v>
      </c>
      <c r="V537">
        <v>70</v>
      </c>
      <c r="W537" s="5" t="str">
        <f t="shared" si="26"/>
        <v>LTSU_LV_DemandNUTFIELD GDNS ADJ 38</v>
      </c>
    </row>
    <row r="538" spans="1:23" hidden="1">
      <c r="A538" t="s">
        <v>416</v>
      </c>
      <c r="B538" t="s">
        <v>258</v>
      </c>
      <c r="C538" t="s">
        <v>48</v>
      </c>
      <c r="D538" t="s">
        <v>406</v>
      </c>
      <c r="E538" s="3">
        <v>0.4</v>
      </c>
      <c r="F538" t="s">
        <v>27</v>
      </c>
      <c r="G538" t="str">
        <f t="shared" si="24"/>
        <v>LTSU_LV_DemandOAK AVESummer 2027</v>
      </c>
      <c r="H538" t="s">
        <v>412</v>
      </c>
      <c r="I538" s="64">
        <v>0.01</v>
      </c>
      <c r="J538" s="5">
        <v>46508</v>
      </c>
      <c r="K538" s="5">
        <v>46660</v>
      </c>
      <c r="L538" t="s">
        <v>409</v>
      </c>
      <c r="N538" s="63">
        <v>0.79166666666666663</v>
      </c>
      <c r="O538" s="63">
        <v>0.875</v>
      </c>
      <c r="P538" s="63" t="str">
        <f t="shared" si="25"/>
        <v>19:00 - 21:00</v>
      </c>
      <c r="Q538" t="s">
        <v>415</v>
      </c>
      <c r="R538">
        <v>218</v>
      </c>
      <c r="S538" t="s">
        <v>415</v>
      </c>
      <c r="T538" t="s">
        <v>415</v>
      </c>
      <c r="U538" t="s">
        <v>415</v>
      </c>
      <c r="V538">
        <v>70</v>
      </c>
      <c r="W538" s="5" t="str">
        <f t="shared" si="26"/>
        <v>LTSU_LV_DemandOAK AVE</v>
      </c>
    </row>
    <row r="539" spans="1:23" hidden="1">
      <c r="A539" t="s">
        <v>416</v>
      </c>
      <c r="B539" t="s">
        <v>259</v>
      </c>
      <c r="C539" t="s">
        <v>48</v>
      </c>
      <c r="D539" t="s">
        <v>413</v>
      </c>
      <c r="E539" s="3">
        <v>0.4</v>
      </c>
      <c r="F539" t="s">
        <v>27</v>
      </c>
      <c r="G539" t="str">
        <f t="shared" si="24"/>
        <v>LTSU_LV_DemandOAKFIELD RDSummer 2027</v>
      </c>
      <c r="H539" t="s">
        <v>412</v>
      </c>
      <c r="I539" s="64">
        <v>4.9560844000000048E-2</v>
      </c>
      <c r="J539" s="5">
        <v>46508</v>
      </c>
      <c r="K539" s="5">
        <v>46660</v>
      </c>
      <c r="L539" t="s">
        <v>409</v>
      </c>
      <c r="N539" s="63">
        <v>0.79166666666666663</v>
      </c>
      <c r="O539" s="63">
        <v>0.875</v>
      </c>
      <c r="P539" s="63" t="str">
        <f t="shared" si="25"/>
        <v>19:00 - 21:00</v>
      </c>
      <c r="Q539" t="s">
        <v>415</v>
      </c>
      <c r="R539">
        <v>218</v>
      </c>
      <c r="S539" t="s">
        <v>415</v>
      </c>
      <c r="T539" t="s">
        <v>415</v>
      </c>
      <c r="U539" t="s">
        <v>415</v>
      </c>
      <c r="V539">
        <v>70</v>
      </c>
      <c r="W539" s="5" t="str">
        <f t="shared" si="26"/>
        <v>LTSU_LV_DemandOAKFIELD RD</v>
      </c>
    </row>
    <row r="540" spans="1:23" hidden="1">
      <c r="A540" t="s">
        <v>416</v>
      </c>
      <c r="B540" t="s">
        <v>260</v>
      </c>
      <c r="C540" t="s">
        <v>48</v>
      </c>
      <c r="D540" t="s">
        <v>414</v>
      </c>
      <c r="E540" s="3">
        <v>0.4</v>
      </c>
      <c r="F540" t="s">
        <v>27</v>
      </c>
      <c r="G540" t="str">
        <f t="shared" si="24"/>
        <v>LTSU_LV_DemandOCKENDEN LANESummer 2027</v>
      </c>
      <c r="H540" t="s">
        <v>412</v>
      </c>
      <c r="I540" s="64">
        <v>5.0843470499999974E-2</v>
      </c>
      <c r="J540" s="5">
        <v>46508</v>
      </c>
      <c r="K540" s="5">
        <v>46660</v>
      </c>
      <c r="L540" t="s">
        <v>409</v>
      </c>
      <c r="N540" s="63">
        <v>0.79166666666666663</v>
      </c>
      <c r="O540" s="63">
        <v>0.875</v>
      </c>
      <c r="P540" s="63" t="str">
        <f t="shared" si="25"/>
        <v>19:00 - 21:00</v>
      </c>
      <c r="Q540" t="s">
        <v>415</v>
      </c>
      <c r="R540">
        <v>218</v>
      </c>
      <c r="S540" t="s">
        <v>415</v>
      </c>
      <c r="T540" t="s">
        <v>415</v>
      </c>
      <c r="U540" t="s">
        <v>415</v>
      </c>
      <c r="V540">
        <v>70</v>
      </c>
      <c r="W540" s="5" t="str">
        <f t="shared" si="26"/>
        <v>LTSU_LV_DemandOCKENDEN LANE</v>
      </c>
    </row>
    <row r="541" spans="1:23" hidden="1">
      <c r="A541" t="s">
        <v>416</v>
      </c>
      <c r="B541" t="s">
        <v>261</v>
      </c>
      <c r="C541" t="s">
        <v>48</v>
      </c>
      <c r="D541" t="s">
        <v>406</v>
      </c>
      <c r="E541" s="3">
        <v>0.4</v>
      </c>
      <c r="F541" t="s">
        <v>27</v>
      </c>
      <c r="G541" t="str">
        <f t="shared" si="24"/>
        <v>LTSU_LV_DemandOLD VICARAGESummer 2027</v>
      </c>
      <c r="H541" t="s">
        <v>412</v>
      </c>
      <c r="I541" s="64">
        <v>2.1281295419999971E-2</v>
      </c>
      <c r="J541" s="5">
        <v>46508</v>
      </c>
      <c r="K541" s="5">
        <v>46660</v>
      </c>
      <c r="L541" t="s">
        <v>409</v>
      </c>
      <c r="N541" s="63">
        <v>0.79166666666666663</v>
      </c>
      <c r="O541" s="63">
        <v>0.875</v>
      </c>
      <c r="P541" s="63" t="str">
        <f t="shared" si="25"/>
        <v>19:00 - 21:00</v>
      </c>
      <c r="Q541" t="s">
        <v>415</v>
      </c>
      <c r="R541">
        <v>218</v>
      </c>
      <c r="S541" t="s">
        <v>415</v>
      </c>
      <c r="T541" t="s">
        <v>415</v>
      </c>
      <c r="U541" t="s">
        <v>415</v>
      </c>
      <c r="V541">
        <v>70</v>
      </c>
      <c r="W541" s="5" t="str">
        <f t="shared" si="26"/>
        <v>LTSU_LV_DemandOLD VICARAGE</v>
      </c>
    </row>
    <row r="542" spans="1:23" hidden="1">
      <c r="A542" t="s">
        <v>416</v>
      </c>
      <c r="B542" t="s">
        <v>262</v>
      </c>
      <c r="C542" t="s">
        <v>48</v>
      </c>
      <c r="D542" t="s">
        <v>414</v>
      </c>
      <c r="E542" s="3">
        <v>0.4</v>
      </c>
      <c r="F542" t="s">
        <v>27</v>
      </c>
      <c r="G542" t="str">
        <f t="shared" si="24"/>
        <v>LTSU_LV_DemandORLEANS ROADSummer 2027</v>
      </c>
      <c r="H542" t="s">
        <v>412</v>
      </c>
      <c r="I542" s="64">
        <v>0.01</v>
      </c>
      <c r="J542" s="5">
        <v>46508</v>
      </c>
      <c r="K542" s="5">
        <v>46660</v>
      </c>
      <c r="L542" t="s">
        <v>409</v>
      </c>
      <c r="N542" s="63">
        <v>0.79166666666666663</v>
      </c>
      <c r="O542" s="63">
        <v>0.875</v>
      </c>
      <c r="P542" s="63" t="str">
        <f t="shared" si="25"/>
        <v>19:00 - 21:00</v>
      </c>
      <c r="Q542" t="s">
        <v>415</v>
      </c>
      <c r="R542">
        <v>218</v>
      </c>
      <c r="S542" t="s">
        <v>415</v>
      </c>
      <c r="T542" t="s">
        <v>415</v>
      </c>
      <c r="U542" t="s">
        <v>415</v>
      </c>
      <c r="V542">
        <v>70</v>
      </c>
      <c r="W542" s="5" t="str">
        <f t="shared" si="26"/>
        <v>LTSU_LV_DemandORLEANS ROAD</v>
      </c>
    </row>
    <row r="543" spans="1:23" hidden="1">
      <c r="A543" t="s">
        <v>416</v>
      </c>
      <c r="B543" t="s">
        <v>263</v>
      </c>
      <c r="C543" t="s">
        <v>48</v>
      </c>
      <c r="D543" t="s">
        <v>406</v>
      </c>
      <c r="E543" s="3">
        <v>0.4</v>
      </c>
      <c r="F543" t="s">
        <v>27</v>
      </c>
      <c r="G543" t="str">
        <f t="shared" si="24"/>
        <v>LTSU_LV_DemandOSBOURNE SQUARESummer 2027</v>
      </c>
      <c r="H543" t="s">
        <v>412</v>
      </c>
      <c r="I543" s="64">
        <v>0.1187045184</v>
      </c>
      <c r="J543" s="5">
        <v>46508</v>
      </c>
      <c r="K543" s="5">
        <v>46660</v>
      </c>
      <c r="L543" t="s">
        <v>409</v>
      </c>
      <c r="N543" s="63">
        <v>0.79166666666666663</v>
      </c>
      <c r="O543" s="63">
        <v>0.875</v>
      </c>
      <c r="P543" s="63" t="str">
        <f t="shared" si="25"/>
        <v>19:00 - 21:00</v>
      </c>
      <c r="Q543" t="s">
        <v>415</v>
      </c>
      <c r="R543">
        <v>218</v>
      </c>
      <c r="S543" t="s">
        <v>415</v>
      </c>
      <c r="T543" t="s">
        <v>415</v>
      </c>
      <c r="U543" t="s">
        <v>415</v>
      </c>
      <c r="V543">
        <v>70</v>
      </c>
      <c r="W543" s="5" t="str">
        <f t="shared" si="26"/>
        <v>LTSU_LV_DemandOSBOURNE SQUARE</v>
      </c>
    </row>
    <row r="544" spans="1:23" hidden="1">
      <c r="A544" t="s">
        <v>416</v>
      </c>
      <c r="B544" t="s">
        <v>264</v>
      </c>
      <c r="C544" t="s">
        <v>48</v>
      </c>
      <c r="D544" t="s">
        <v>414</v>
      </c>
      <c r="E544" s="3">
        <v>0.4</v>
      </c>
      <c r="F544" t="s">
        <v>27</v>
      </c>
      <c r="G544" t="str">
        <f t="shared" si="24"/>
        <v>LTSU_LV_DemandPARCHMORE ROADSummer 2027</v>
      </c>
      <c r="H544" t="s">
        <v>412</v>
      </c>
      <c r="I544" s="64">
        <v>3.971970200000001E-2</v>
      </c>
      <c r="J544" s="5">
        <v>46508</v>
      </c>
      <c r="K544" s="5">
        <v>46660</v>
      </c>
      <c r="L544" t="s">
        <v>409</v>
      </c>
      <c r="N544" s="63">
        <v>0.79166666666666663</v>
      </c>
      <c r="O544" s="63">
        <v>0.875</v>
      </c>
      <c r="P544" s="63" t="str">
        <f t="shared" si="25"/>
        <v>19:00 - 21:00</v>
      </c>
      <c r="Q544" t="s">
        <v>415</v>
      </c>
      <c r="R544">
        <v>218</v>
      </c>
      <c r="S544" t="s">
        <v>415</v>
      </c>
      <c r="T544" t="s">
        <v>415</v>
      </c>
      <c r="U544" t="s">
        <v>415</v>
      </c>
      <c r="V544">
        <v>70</v>
      </c>
      <c r="W544" s="5" t="str">
        <f t="shared" si="26"/>
        <v>LTSU_LV_DemandPARCHMORE ROAD</v>
      </c>
    </row>
    <row r="545" spans="1:23" hidden="1">
      <c r="A545" t="s">
        <v>416</v>
      </c>
      <c r="B545" t="s">
        <v>265</v>
      </c>
      <c r="C545" t="s">
        <v>48</v>
      </c>
      <c r="D545" t="s">
        <v>406</v>
      </c>
      <c r="E545" s="3">
        <v>0.4</v>
      </c>
      <c r="F545" t="s">
        <v>27</v>
      </c>
      <c r="G545" t="str">
        <f t="shared" si="24"/>
        <v>LTSU_LV_DemandPARK CRESSummer 2027</v>
      </c>
      <c r="H545" t="s">
        <v>412</v>
      </c>
      <c r="I545" s="64">
        <v>2.9228602409999985E-2</v>
      </c>
      <c r="J545" s="5">
        <v>46508</v>
      </c>
      <c r="K545" s="5">
        <v>46660</v>
      </c>
      <c r="L545" t="s">
        <v>409</v>
      </c>
      <c r="N545" s="63">
        <v>0.79166666666666663</v>
      </c>
      <c r="O545" s="63">
        <v>0.875</v>
      </c>
      <c r="P545" s="63" t="str">
        <f t="shared" si="25"/>
        <v>19:00 - 21:00</v>
      </c>
      <c r="Q545" t="s">
        <v>415</v>
      </c>
      <c r="R545">
        <v>218</v>
      </c>
      <c r="S545" t="s">
        <v>415</v>
      </c>
      <c r="T545" t="s">
        <v>415</v>
      </c>
      <c r="U545" t="s">
        <v>415</v>
      </c>
      <c r="V545">
        <v>70</v>
      </c>
      <c r="W545" s="5" t="str">
        <f t="shared" si="26"/>
        <v>LTSU_LV_DemandPARK CRES</v>
      </c>
    </row>
    <row r="546" spans="1:23" hidden="1">
      <c r="A546" t="s">
        <v>416</v>
      </c>
      <c r="B546" t="s">
        <v>266</v>
      </c>
      <c r="C546" t="s">
        <v>48</v>
      </c>
      <c r="D546" t="s">
        <v>406</v>
      </c>
      <c r="E546" s="3">
        <v>0.4</v>
      </c>
      <c r="F546" t="s">
        <v>27</v>
      </c>
      <c r="G546" t="str">
        <f t="shared" si="24"/>
        <v>LTSU_LV_DemandPARKTHORNE DRSummer 2027</v>
      </c>
      <c r="H546" t="s">
        <v>412</v>
      </c>
      <c r="I546" s="64">
        <v>1.3033673415000033E-2</v>
      </c>
      <c r="J546" s="5">
        <v>46508</v>
      </c>
      <c r="K546" s="5">
        <v>46660</v>
      </c>
      <c r="L546" t="s">
        <v>409</v>
      </c>
      <c r="N546" s="63">
        <v>0.79166666666666663</v>
      </c>
      <c r="O546" s="63">
        <v>0.875</v>
      </c>
      <c r="P546" s="63" t="str">
        <f t="shared" si="25"/>
        <v>19:00 - 21:00</v>
      </c>
      <c r="Q546" t="s">
        <v>415</v>
      </c>
      <c r="R546">
        <v>218</v>
      </c>
      <c r="S546" t="s">
        <v>415</v>
      </c>
      <c r="T546" t="s">
        <v>415</v>
      </c>
      <c r="U546" t="s">
        <v>415</v>
      </c>
      <c r="V546">
        <v>70</v>
      </c>
      <c r="W546" s="5" t="str">
        <f t="shared" si="26"/>
        <v>LTSU_LV_DemandPARKTHORNE DR</v>
      </c>
    </row>
    <row r="547" spans="1:23" hidden="1">
      <c r="A547" t="s">
        <v>416</v>
      </c>
      <c r="B547" t="s">
        <v>267</v>
      </c>
      <c r="C547" t="s">
        <v>48</v>
      </c>
      <c r="D547" t="s">
        <v>413</v>
      </c>
      <c r="E547" s="3">
        <v>0.4</v>
      </c>
      <c r="F547" t="s">
        <v>27</v>
      </c>
      <c r="G547" t="str">
        <f t="shared" si="24"/>
        <v>LTSU_LV_DemandPEMBROKE RD E17Summer 2027</v>
      </c>
      <c r="H547" t="s">
        <v>412</v>
      </c>
      <c r="I547" s="64">
        <v>1.5284252499999982E-2</v>
      </c>
      <c r="J547" s="5">
        <v>46508</v>
      </c>
      <c r="K547" s="5">
        <v>46660</v>
      </c>
      <c r="L547" t="s">
        <v>409</v>
      </c>
      <c r="N547" s="63">
        <v>0.79166666666666663</v>
      </c>
      <c r="O547" s="63">
        <v>0.875</v>
      </c>
      <c r="P547" s="63" t="str">
        <f t="shared" si="25"/>
        <v>19:00 - 21:00</v>
      </c>
      <c r="Q547" t="s">
        <v>415</v>
      </c>
      <c r="R547">
        <v>218</v>
      </c>
      <c r="S547" t="s">
        <v>415</v>
      </c>
      <c r="T547" t="s">
        <v>415</v>
      </c>
      <c r="U547" t="s">
        <v>415</v>
      </c>
      <c r="V547">
        <v>70</v>
      </c>
      <c r="W547" s="5" t="str">
        <f t="shared" si="26"/>
        <v>LTSU_LV_DemandPEMBROKE RD E17</v>
      </c>
    </row>
    <row r="548" spans="1:23" hidden="1">
      <c r="A548" t="s">
        <v>416</v>
      </c>
      <c r="B548" t="s">
        <v>268</v>
      </c>
      <c r="C548" t="s">
        <v>48</v>
      </c>
      <c r="D548" t="s">
        <v>406</v>
      </c>
      <c r="E548" s="3">
        <v>0.4</v>
      </c>
      <c r="F548" t="s">
        <v>27</v>
      </c>
      <c r="G548" t="str">
        <f t="shared" si="24"/>
        <v>LTSU_LV_DemandPENDENNIS RDSummer 2027</v>
      </c>
      <c r="H548" t="s">
        <v>412</v>
      </c>
      <c r="I548" s="64">
        <v>3.9493590599999975E-2</v>
      </c>
      <c r="J548" s="5">
        <v>46508</v>
      </c>
      <c r="K548" s="5">
        <v>46660</v>
      </c>
      <c r="L548" t="s">
        <v>409</v>
      </c>
      <c r="N548" s="63">
        <v>0.79166666666666663</v>
      </c>
      <c r="O548" s="63">
        <v>0.875</v>
      </c>
      <c r="P548" s="63" t="str">
        <f t="shared" si="25"/>
        <v>19:00 - 21:00</v>
      </c>
      <c r="Q548" t="s">
        <v>415</v>
      </c>
      <c r="R548">
        <v>218</v>
      </c>
      <c r="S548" t="s">
        <v>415</v>
      </c>
      <c r="T548" t="s">
        <v>415</v>
      </c>
      <c r="U548" t="s">
        <v>415</v>
      </c>
      <c r="V548">
        <v>70</v>
      </c>
      <c r="W548" s="5" t="str">
        <f t="shared" si="26"/>
        <v>LTSU_LV_DemandPENDENNIS RD</v>
      </c>
    </row>
    <row r="549" spans="1:23" hidden="1">
      <c r="A549" t="s">
        <v>416</v>
      </c>
      <c r="B549" t="s">
        <v>269</v>
      </c>
      <c r="C549" t="s">
        <v>48</v>
      </c>
      <c r="D549" t="s">
        <v>414</v>
      </c>
      <c r="E549" s="3">
        <v>0.4</v>
      </c>
      <c r="F549" t="s">
        <v>27</v>
      </c>
      <c r="G549" t="str">
        <f t="shared" si="24"/>
        <v>LTSU_LV_DemandPENRITH ROADSummer 2027</v>
      </c>
      <c r="H549" t="s">
        <v>412</v>
      </c>
      <c r="I549" s="64">
        <v>2.138754350000005E-2</v>
      </c>
      <c r="J549" s="5">
        <v>46508</v>
      </c>
      <c r="K549" s="5">
        <v>46660</v>
      </c>
      <c r="L549" t="s">
        <v>409</v>
      </c>
      <c r="N549" s="63">
        <v>0.79166666666666663</v>
      </c>
      <c r="O549" s="63">
        <v>0.875</v>
      </c>
      <c r="P549" s="63" t="str">
        <f t="shared" si="25"/>
        <v>19:00 - 21:00</v>
      </c>
      <c r="Q549" t="s">
        <v>415</v>
      </c>
      <c r="R549">
        <v>218</v>
      </c>
      <c r="S549" t="s">
        <v>415</v>
      </c>
      <c r="T549" t="s">
        <v>415</v>
      </c>
      <c r="U549" t="s">
        <v>415</v>
      </c>
      <c r="V549">
        <v>70</v>
      </c>
      <c r="W549" s="5" t="str">
        <f t="shared" si="26"/>
        <v>LTSU_LV_DemandPENRITH ROAD</v>
      </c>
    </row>
    <row r="550" spans="1:23" hidden="1">
      <c r="A550" t="s">
        <v>416</v>
      </c>
      <c r="B550" t="s">
        <v>270</v>
      </c>
      <c r="C550" t="s">
        <v>48</v>
      </c>
      <c r="D550" t="s">
        <v>413</v>
      </c>
      <c r="E550" s="3">
        <v>0.4</v>
      </c>
      <c r="F550" t="s">
        <v>27</v>
      </c>
      <c r="G550" t="str">
        <f t="shared" si="24"/>
        <v>LTSU_LV_DemandPHIPPS BRIDGE ROAD 273Summer 2027</v>
      </c>
      <c r="H550" t="s">
        <v>412</v>
      </c>
      <c r="I550" s="64">
        <v>4.0426481000000014E-2</v>
      </c>
      <c r="J550" s="5">
        <v>46508</v>
      </c>
      <c r="K550" s="5">
        <v>46660</v>
      </c>
      <c r="L550" t="s">
        <v>409</v>
      </c>
      <c r="N550" s="63">
        <v>0.79166666666666663</v>
      </c>
      <c r="O550" s="63">
        <v>0.875</v>
      </c>
      <c r="P550" s="63" t="str">
        <f t="shared" si="25"/>
        <v>19:00 - 21:00</v>
      </c>
      <c r="Q550" t="s">
        <v>415</v>
      </c>
      <c r="R550">
        <v>218</v>
      </c>
      <c r="S550" t="s">
        <v>415</v>
      </c>
      <c r="T550" t="s">
        <v>415</v>
      </c>
      <c r="U550" t="s">
        <v>415</v>
      </c>
      <c r="V550">
        <v>70</v>
      </c>
      <c r="W550" s="5" t="str">
        <f t="shared" si="26"/>
        <v>LTSU_LV_DemandPHIPPS BRIDGE ROAD 273</v>
      </c>
    </row>
    <row r="551" spans="1:23" hidden="1">
      <c r="A551" t="s">
        <v>416</v>
      </c>
      <c r="B551" t="s">
        <v>271</v>
      </c>
      <c r="C551" t="s">
        <v>48</v>
      </c>
      <c r="D551" t="s">
        <v>406</v>
      </c>
      <c r="E551" s="3">
        <v>0.4</v>
      </c>
      <c r="F551" t="s">
        <v>27</v>
      </c>
      <c r="G551" t="str">
        <f t="shared" si="24"/>
        <v>LTSU_LV_DemandPINE GDNSSummer 2027</v>
      </c>
      <c r="H551" t="s">
        <v>412</v>
      </c>
      <c r="I551" s="64">
        <v>1.091652200000004E-2</v>
      </c>
      <c r="J551" s="5">
        <v>46508</v>
      </c>
      <c r="K551" s="5">
        <v>46660</v>
      </c>
      <c r="L551" t="s">
        <v>409</v>
      </c>
      <c r="N551" s="63">
        <v>0.79166666666666663</v>
      </c>
      <c r="O551" s="63">
        <v>0.875</v>
      </c>
      <c r="P551" s="63" t="str">
        <f t="shared" si="25"/>
        <v>19:00 - 21:00</v>
      </c>
      <c r="Q551" t="s">
        <v>415</v>
      </c>
      <c r="R551">
        <v>218</v>
      </c>
      <c r="S551" t="s">
        <v>415</v>
      </c>
      <c r="T551" t="s">
        <v>415</v>
      </c>
      <c r="U551" t="s">
        <v>415</v>
      </c>
      <c r="V551">
        <v>70</v>
      </c>
      <c r="W551" s="5" t="str">
        <f t="shared" si="26"/>
        <v>LTSU_LV_DemandPINE GDNS</v>
      </c>
    </row>
    <row r="552" spans="1:23" hidden="1">
      <c r="A552" t="s">
        <v>416</v>
      </c>
      <c r="B552" t="s">
        <v>272</v>
      </c>
      <c r="C552" t="s">
        <v>48</v>
      </c>
      <c r="D552" t="s">
        <v>406</v>
      </c>
      <c r="E552" s="3">
        <v>0.4</v>
      </c>
      <c r="F552" t="s">
        <v>27</v>
      </c>
      <c r="G552" t="str">
        <f t="shared" si="24"/>
        <v>LTSU_LV_DemandPIT RDSummer 2027</v>
      </c>
      <c r="H552" t="s">
        <v>412</v>
      </c>
      <c r="I552" s="64">
        <v>7.4991500954999971E-2</v>
      </c>
      <c r="J552" s="5">
        <v>46508</v>
      </c>
      <c r="K552" s="5">
        <v>46660</v>
      </c>
      <c r="L552" t="s">
        <v>409</v>
      </c>
      <c r="N552" s="63">
        <v>0.79166666666666663</v>
      </c>
      <c r="O552" s="63">
        <v>0.875</v>
      </c>
      <c r="P552" s="63" t="str">
        <f t="shared" si="25"/>
        <v>19:00 - 21:00</v>
      </c>
      <c r="Q552" t="s">
        <v>415</v>
      </c>
      <c r="R552">
        <v>218</v>
      </c>
      <c r="S552" t="s">
        <v>415</v>
      </c>
      <c r="T552" t="s">
        <v>415</v>
      </c>
      <c r="U552" t="s">
        <v>415</v>
      </c>
      <c r="V552">
        <v>70</v>
      </c>
      <c r="W552" s="5" t="str">
        <f t="shared" si="26"/>
        <v>LTSU_LV_DemandPIT RD</v>
      </c>
    </row>
    <row r="553" spans="1:23" hidden="1">
      <c r="A553" t="s">
        <v>416</v>
      </c>
      <c r="B553" t="s">
        <v>273</v>
      </c>
      <c r="C553" t="s">
        <v>48</v>
      </c>
      <c r="D553" t="s">
        <v>406</v>
      </c>
      <c r="E553" s="3">
        <v>0.4</v>
      </c>
      <c r="F553" t="s">
        <v>27</v>
      </c>
      <c r="G553" t="str">
        <f t="shared" si="24"/>
        <v>LTSU_LV_DemandPLUMSTEAD RD ESTSummer 2027</v>
      </c>
      <c r="H553" t="s">
        <v>412</v>
      </c>
      <c r="I553" s="64">
        <v>0.11176153850000003</v>
      </c>
      <c r="J553" s="5">
        <v>46508</v>
      </c>
      <c r="K553" s="5">
        <v>46660</v>
      </c>
      <c r="L553" t="s">
        <v>409</v>
      </c>
      <c r="N553" s="63">
        <v>0.79166666666666663</v>
      </c>
      <c r="O553" s="63">
        <v>0.875</v>
      </c>
      <c r="P553" s="63" t="str">
        <f t="shared" si="25"/>
        <v>19:00 - 21:00</v>
      </c>
      <c r="Q553" t="s">
        <v>415</v>
      </c>
      <c r="R553">
        <v>218</v>
      </c>
      <c r="S553" t="s">
        <v>415</v>
      </c>
      <c r="T553" t="s">
        <v>415</v>
      </c>
      <c r="U553" t="s">
        <v>415</v>
      </c>
      <c r="V553">
        <v>70</v>
      </c>
      <c r="W553" s="5" t="str">
        <f t="shared" si="26"/>
        <v>LTSU_LV_DemandPLUMSTEAD RD EST</v>
      </c>
    </row>
    <row r="554" spans="1:23" hidden="1">
      <c r="A554" t="s">
        <v>416</v>
      </c>
      <c r="B554" t="s">
        <v>274</v>
      </c>
      <c r="C554" t="s">
        <v>48</v>
      </c>
      <c r="D554" t="s">
        <v>414</v>
      </c>
      <c r="E554" s="3">
        <v>0.4</v>
      </c>
      <c r="F554" t="s">
        <v>27</v>
      </c>
      <c r="G554" t="str">
        <f t="shared" si="24"/>
        <v>LTSU_LV_DemandPOLLARDS HILL NORTHSummer 2027</v>
      </c>
      <c r="H554" t="s">
        <v>412</v>
      </c>
      <c r="I554" s="64">
        <v>9.1498019199999989E-2</v>
      </c>
      <c r="J554" s="5">
        <v>46508</v>
      </c>
      <c r="K554" s="5">
        <v>46660</v>
      </c>
      <c r="L554" t="s">
        <v>409</v>
      </c>
      <c r="N554" s="63">
        <v>0.79166666666666663</v>
      </c>
      <c r="O554" s="63">
        <v>0.875</v>
      </c>
      <c r="P554" s="63" t="str">
        <f t="shared" si="25"/>
        <v>19:00 - 21:00</v>
      </c>
      <c r="Q554" t="s">
        <v>415</v>
      </c>
      <c r="R554">
        <v>218</v>
      </c>
      <c r="S554" t="s">
        <v>415</v>
      </c>
      <c r="T554" t="s">
        <v>415</v>
      </c>
      <c r="U554" t="s">
        <v>415</v>
      </c>
      <c r="V554">
        <v>70</v>
      </c>
      <c r="W554" s="5" t="str">
        <f t="shared" si="26"/>
        <v>LTSU_LV_DemandPOLLARDS HILL NORTH</v>
      </c>
    </row>
    <row r="555" spans="1:23" hidden="1">
      <c r="A555" t="s">
        <v>416</v>
      </c>
      <c r="B555" t="s">
        <v>275</v>
      </c>
      <c r="C555" t="s">
        <v>48</v>
      </c>
      <c r="D555" t="s">
        <v>413</v>
      </c>
      <c r="E555" s="3">
        <v>0.4</v>
      </c>
      <c r="F555" t="s">
        <v>27</v>
      </c>
      <c r="G555" t="str">
        <f t="shared" si="24"/>
        <v>LTSU_LV_DemandPOMEROY STSummer 2027</v>
      </c>
      <c r="H555" t="s">
        <v>412</v>
      </c>
      <c r="I555" s="64">
        <v>3.944918350000004E-2</v>
      </c>
      <c r="J555" s="5">
        <v>46508</v>
      </c>
      <c r="K555" s="5">
        <v>46660</v>
      </c>
      <c r="L555" t="s">
        <v>409</v>
      </c>
      <c r="N555" s="63">
        <v>0.79166666666666663</v>
      </c>
      <c r="O555" s="63">
        <v>0.875</v>
      </c>
      <c r="P555" s="63" t="str">
        <f t="shared" si="25"/>
        <v>19:00 - 21:00</v>
      </c>
      <c r="Q555" t="s">
        <v>415</v>
      </c>
      <c r="R555">
        <v>218</v>
      </c>
      <c r="S555" t="s">
        <v>415</v>
      </c>
      <c r="T555" t="s">
        <v>415</v>
      </c>
      <c r="U555" t="s">
        <v>415</v>
      </c>
      <c r="V555">
        <v>70</v>
      </c>
      <c r="W555" s="5" t="str">
        <f t="shared" si="26"/>
        <v>LTSU_LV_DemandPOMEROY ST</v>
      </c>
    </row>
    <row r="556" spans="1:23" hidden="1">
      <c r="A556" t="s">
        <v>416</v>
      </c>
      <c r="B556" t="s">
        <v>276</v>
      </c>
      <c r="C556" t="s">
        <v>48</v>
      </c>
      <c r="D556" t="s">
        <v>413</v>
      </c>
      <c r="E556" s="3">
        <v>0.4</v>
      </c>
      <c r="F556" t="s">
        <v>27</v>
      </c>
      <c r="G556" t="str">
        <f t="shared" si="24"/>
        <v>LTSU_LV_DemandPOPLARS RDSummer 2027</v>
      </c>
      <c r="H556" t="s">
        <v>412</v>
      </c>
      <c r="I556" s="64">
        <v>1.7897409999999999E-2</v>
      </c>
      <c r="J556" s="5">
        <v>46508</v>
      </c>
      <c r="K556" s="5">
        <v>46660</v>
      </c>
      <c r="L556" t="s">
        <v>409</v>
      </c>
      <c r="N556" s="63">
        <v>0.79166666666666663</v>
      </c>
      <c r="O556" s="63">
        <v>0.875</v>
      </c>
      <c r="P556" s="63" t="str">
        <f t="shared" si="25"/>
        <v>19:00 - 21:00</v>
      </c>
      <c r="Q556" t="s">
        <v>415</v>
      </c>
      <c r="R556">
        <v>218</v>
      </c>
      <c r="S556" t="s">
        <v>415</v>
      </c>
      <c r="T556" t="s">
        <v>415</v>
      </c>
      <c r="U556" t="s">
        <v>415</v>
      </c>
      <c r="V556">
        <v>70</v>
      </c>
      <c r="W556" s="5" t="str">
        <f t="shared" si="26"/>
        <v>LTSU_LV_DemandPOPLARS RD</v>
      </c>
    </row>
    <row r="557" spans="1:23" hidden="1">
      <c r="A557" t="s">
        <v>416</v>
      </c>
      <c r="B557" t="s">
        <v>277</v>
      </c>
      <c r="C557" t="s">
        <v>48</v>
      </c>
      <c r="D557" t="s">
        <v>413</v>
      </c>
      <c r="E557" s="3">
        <v>0.4</v>
      </c>
      <c r="F557" t="s">
        <v>27</v>
      </c>
      <c r="G557" t="str">
        <f t="shared" si="24"/>
        <v>LTSU_LV_DemandPORTWAYSummer 2027</v>
      </c>
      <c r="H557" t="s">
        <v>412</v>
      </c>
      <c r="I557" s="64">
        <v>0.01</v>
      </c>
      <c r="J557" s="5">
        <v>46508</v>
      </c>
      <c r="K557" s="5">
        <v>46660</v>
      </c>
      <c r="L557" t="s">
        <v>409</v>
      </c>
      <c r="N557" s="63">
        <v>0.79166666666666663</v>
      </c>
      <c r="O557" s="63">
        <v>0.875</v>
      </c>
      <c r="P557" s="63" t="str">
        <f t="shared" si="25"/>
        <v>19:00 - 21:00</v>
      </c>
      <c r="Q557" t="s">
        <v>415</v>
      </c>
      <c r="R557">
        <v>218</v>
      </c>
      <c r="S557" t="s">
        <v>415</v>
      </c>
      <c r="T557" t="s">
        <v>415</v>
      </c>
      <c r="U557" t="s">
        <v>415</v>
      </c>
      <c r="V557">
        <v>70</v>
      </c>
      <c r="W557" s="5" t="str">
        <f t="shared" si="26"/>
        <v>LTSU_LV_DemandPORTWAY</v>
      </c>
    </row>
    <row r="558" spans="1:23" hidden="1">
      <c r="A558" t="s">
        <v>416</v>
      </c>
      <c r="B558" t="s">
        <v>278</v>
      </c>
      <c r="C558" t="s">
        <v>48</v>
      </c>
      <c r="D558" t="s">
        <v>413</v>
      </c>
      <c r="E558" s="3">
        <v>0.4</v>
      </c>
      <c r="F558" t="s">
        <v>27</v>
      </c>
      <c r="G558" t="str">
        <f t="shared" si="24"/>
        <v>LTSU_LV_DemandPRINCE REGENT LN 221ASummer 2027</v>
      </c>
      <c r="H558" t="s">
        <v>412</v>
      </c>
      <c r="I558" s="64">
        <v>2.707109750000003E-2</v>
      </c>
      <c r="J558" s="5">
        <v>46508</v>
      </c>
      <c r="K558" s="5">
        <v>46660</v>
      </c>
      <c r="L558" t="s">
        <v>409</v>
      </c>
      <c r="N558" s="63">
        <v>0.79166666666666663</v>
      </c>
      <c r="O558" s="63">
        <v>0.875</v>
      </c>
      <c r="P558" s="63" t="str">
        <f t="shared" si="25"/>
        <v>19:00 - 21:00</v>
      </c>
      <c r="Q558" t="s">
        <v>415</v>
      </c>
      <c r="R558">
        <v>218</v>
      </c>
      <c r="S558" t="s">
        <v>415</v>
      </c>
      <c r="T558" t="s">
        <v>415</v>
      </c>
      <c r="U558" t="s">
        <v>415</v>
      </c>
      <c r="V558">
        <v>70</v>
      </c>
      <c r="W558" s="5" t="str">
        <f t="shared" si="26"/>
        <v>LTSU_LV_DemandPRINCE REGENT LN 221A</v>
      </c>
    </row>
    <row r="559" spans="1:23" hidden="1">
      <c r="A559" t="s">
        <v>416</v>
      </c>
      <c r="B559" t="s">
        <v>279</v>
      </c>
      <c r="C559" t="s">
        <v>48</v>
      </c>
      <c r="D559" t="s">
        <v>414</v>
      </c>
      <c r="E559" s="3">
        <v>0.4</v>
      </c>
      <c r="F559" t="s">
        <v>27</v>
      </c>
      <c r="G559" t="str">
        <f t="shared" si="24"/>
        <v>LTSU_LV_DemandPRIORY ROADSummer 2027</v>
      </c>
      <c r="H559" t="s">
        <v>412</v>
      </c>
      <c r="I559" s="64">
        <v>0.13617940699999997</v>
      </c>
      <c r="J559" s="5">
        <v>46508</v>
      </c>
      <c r="K559" s="5">
        <v>46660</v>
      </c>
      <c r="L559" t="s">
        <v>409</v>
      </c>
      <c r="N559" s="63">
        <v>0.79166666666666663</v>
      </c>
      <c r="O559" s="63">
        <v>0.875</v>
      </c>
      <c r="P559" s="63" t="str">
        <f t="shared" si="25"/>
        <v>19:00 - 21:00</v>
      </c>
      <c r="Q559" t="s">
        <v>415</v>
      </c>
      <c r="R559">
        <v>218</v>
      </c>
      <c r="S559" t="s">
        <v>415</v>
      </c>
      <c r="T559" t="s">
        <v>415</v>
      </c>
      <c r="U559" t="s">
        <v>415</v>
      </c>
      <c r="V559">
        <v>70</v>
      </c>
      <c r="W559" s="5" t="str">
        <f t="shared" si="26"/>
        <v>LTSU_LV_DemandPRIORY ROAD</v>
      </c>
    </row>
    <row r="560" spans="1:23" hidden="1">
      <c r="A560" t="s">
        <v>416</v>
      </c>
      <c r="B560" t="s">
        <v>280</v>
      </c>
      <c r="C560" t="s">
        <v>48</v>
      </c>
      <c r="D560" t="s">
        <v>413</v>
      </c>
      <c r="E560" s="3">
        <v>0.4</v>
      </c>
      <c r="F560" t="s">
        <v>27</v>
      </c>
      <c r="G560" t="str">
        <f t="shared" si="24"/>
        <v>LTSU_LV_DemandQUANTOCK RDSummer 2027</v>
      </c>
      <c r="H560" t="s">
        <v>412</v>
      </c>
      <c r="I560" s="64">
        <v>2.2587807500000001E-2</v>
      </c>
      <c r="J560" s="5">
        <v>46508</v>
      </c>
      <c r="K560" s="5">
        <v>46660</v>
      </c>
      <c r="L560" t="s">
        <v>409</v>
      </c>
      <c r="N560" s="63">
        <v>0.79166666666666663</v>
      </c>
      <c r="O560" s="63">
        <v>0.875</v>
      </c>
      <c r="P560" s="63" t="str">
        <f t="shared" si="25"/>
        <v>19:00 - 21:00</v>
      </c>
      <c r="Q560" t="s">
        <v>415</v>
      </c>
      <c r="R560">
        <v>218</v>
      </c>
      <c r="S560" t="s">
        <v>415</v>
      </c>
      <c r="T560" t="s">
        <v>415</v>
      </c>
      <c r="U560" t="s">
        <v>415</v>
      </c>
      <c r="V560">
        <v>70</v>
      </c>
      <c r="W560" s="5" t="str">
        <f t="shared" si="26"/>
        <v>LTSU_LV_DemandQUANTOCK RD</v>
      </c>
    </row>
    <row r="561" spans="1:23" hidden="1">
      <c r="A561" t="s">
        <v>416</v>
      </c>
      <c r="B561" t="s">
        <v>281</v>
      </c>
      <c r="C561" t="s">
        <v>48</v>
      </c>
      <c r="D561" t="s">
        <v>406</v>
      </c>
      <c r="E561" s="3">
        <v>0.4</v>
      </c>
      <c r="F561" t="s">
        <v>27</v>
      </c>
      <c r="G561" t="str">
        <f t="shared" si="24"/>
        <v>LTSU_LV_DemandQUEENS PARK SCHOOLSSummer 2027</v>
      </c>
      <c r="H561" t="s">
        <v>412</v>
      </c>
      <c r="I561" s="64">
        <v>1.5374936499999992E-2</v>
      </c>
      <c r="J561" s="5">
        <v>46508</v>
      </c>
      <c r="K561" s="5">
        <v>46660</v>
      </c>
      <c r="L561" t="s">
        <v>409</v>
      </c>
      <c r="N561" s="63">
        <v>0.79166666666666663</v>
      </c>
      <c r="O561" s="63">
        <v>0.875</v>
      </c>
      <c r="P561" s="63" t="str">
        <f t="shared" si="25"/>
        <v>19:00 - 21:00</v>
      </c>
      <c r="Q561" t="s">
        <v>415</v>
      </c>
      <c r="R561">
        <v>218</v>
      </c>
      <c r="S561" t="s">
        <v>415</v>
      </c>
      <c r="T561" t="s">
        <v>415</v>
      </c>
      <c r="U561" t="s">
        <v>415</v>
      </c>
      <c r="V561">
        <v>70</v>
      </c>
      <c r="W561" s="5" t="str">
        <f t="shared" si="26"/>
        <v>LTSU_LV_DemandQUEENS PARK SCHOOLS</v>
      </c>
    </row>
    <row r="562" spans="1:23" hidden="1">
      <c r="A562" t="s">
        <v>416</v>
      </c>
      <c r="B562" t="s">
        <v>282</v>
      </c>
      <c r="C562" t="s">
        <v>48</v>
      </c>
      <c r="D562" t="s">
        <v>414</v>
      </c>
      <c r="E562" s="3">
        <v>0.4</v>
      </c>
      <c r="F562" t="s">
        <v>27</v>
      </c>
      <c r="G562" t="str">
        <f t="shared" si="24"/>
        <v>LTSU_LV_DemandQUEENS ROAD WALLINGTONSummer 2027</v>
      </c>
      <c r="H562" t="s">
        <v>412</v>
      </c>
      <c r="I562" s="64">
        <v>3.8635808000000001E-2</v>
      </c>
      <c r="J562" s="5">
        <v>46508</v>
      </c>
      <c r="K562" s="5">
        <v>46660</v>
      </c>
      <c r="L562" t="s">
        <v>409</v>
      </c>
      <c r="N562" s="63">
        <v>0.79166666666666663</v>
      </c>
      <c r="O562" s="63">
        <v>0.875</v>
      </c>
      <c r="P562" s="63" t="str">
        <f t="shared" si="25"/>
        <v>19:00 - 21:00</v>
      </c>
      <c r="Q562" t="s">
        <v>415</v>
      </c>
      <c r="R562">
        <v>218</v>
      </c>
      <c r="S562" t="s">
        <v>415</v>
      </c>
      <c r="T562" t="s">
        <v>415</v>
      </c>
      <c r="U562" t="s">
        <v>415</v>
      </c>
      <c r="V562">
        <v>70</v>
      </c>
      <c r="W562" s="5" t="str">
        <f t="shared" si="26"/>
        <v>LTSU_LV_DemandQUEENS ROAD WALLINGTON</v>
      </c>
    </row>
    <row r="563" spans="1:23" hidden="1">
      <c r="A563" t="s">
        <v>416</v>
      </c>
      <c r="B563" t="s">
        <v>283</v>
      </c>
      <c r="C563" t="s">
        <v>48</v>
      </c>
      <c r="D563" t="s">
        <v>414</v>
      </c>
      <c r="E563" s="3">
        <v>0.4</v>
      </c>
      <c r="F563" t="s">
        <v>27</v>
      </c>
      <c r="G563" t="str">
        <f t="shared" si="24"/>
        <v>LTSU_LV_DemandQUEENSFIELDSummer 2027</v>
      </c>
      <c r="H563" t="s">
        <v>412</v>
      </c>
      <c r="I563" s="64">
        <v>7.9648642500000033E-2</v>
      </c>
      <c r="J563" s="5">
        <v>46508</v>
      </c>
      <c r="K563" s="5">
        <v>46660</v>
      </c>
      <c r="L563" t="s">
        <v>409</v>
      </c>
      <c r="N563" s="63">
        <v>0.79166666666666663</v>
      </c>
      <c r="O563" s="63">
        <v>0.875</v>
      </c>
      <c r="P563" s="63" t="str">
        <f t="shared" si="25"/>
        <v>19:00 - 21:00</v>
      </c>
      <c r="Q563" t="s">
        <v>415</v>
      </c>
      <c r="R563">
        <v>218</v>
      </c>
      <c r="S563" t="s">
        <v>415</v>
      </c>
      <c r="T563" t="s">
        <v>415</v>
      </c>
      <c r="U563" t="s">
        <v>415</v>
      </c>
      <c r="V563">
        <v>70</v>
      </c>
      <c r="W563" s="5" t="str">
        <f t="shared" si="26"/>
        <v>LTSU_LV_DemandQUEENSFIELD</v>
      </c>
    </row>
    <row r="564" spans="1:23" hidden="1">
      <c r="A564" t="s">
        <v>416</v>
      </c>
      <c r="B564" t="s">
        <v>284</v>
      </c>
      <c r="C564" t="s">
        <v>48</v>
      </c>
      <c r="D564" t="s">
        <v>414</v>
      </c>
      <c r="E564" s="3">
        <v>0.4</v>
      </c>
      <c r="F564" t="s">
        <v>27</v>
      </c>
      <c r="G564" t="str">
        <f t="shared" si="24"/>
        <v>LTSU_LV_DemandR/O 66 OUTRAM ROADSummer 2027</v>
      </c>
      <c r="H564" t="s">
        <v>412</v>
      </c>
      <c r="I564" s="64">
        <v>1.1057678400000003E-2</v>
      </c>
      <c r="J564" s="5">
        <v>46508</v>
      </c>
      <c r="K564" s="5">
        <v>46660</v>
      </c>
      <c r="L564" t="s">
        <v>409</v>
      </c>
      <c r="N564" s="63">
        <v>0.79166666666666663</v>
      </c>
      <c r="O564" s="63">
        <v>0.875</v>
      </c>
      <c r="P564" s="63" t="str">
        <f t="shared" si="25"/>
        <v>19:00 - 21:00</v>
      </c>
      <c r="Q564" t="s">
        <v>415</v>
      </c>
      <c r="R564">
        <v>218</v>
      </c>
      <c r="S564" t="s">
        <v>415</v>
      </c>
      <c r="T564" t="s">
        <v>415</v>
      </c>
      <c r="U564" t="s">
        <v>415</v>
      </c>
      <c r="V564">
        <v>70</v>
      </c>
      <c r="W564" s="5" t="str">
        <f t="shared" si="26"/>
        <v>LTSU_LV_DemandR/O 66 OUTRAM ROAD</v>
      </c>
    </row>
    <row r="565" spans="1:23" hidden="1">
      <c r="A565" t="s">
        <v>416</v>
      </c>
      <c r="B565" t="s">
        <v>285</v>
      </c>
      <c r="C565" t="s">
        <v>48</v>
      </c>
      <c r="D565" t="s">
        <v>413</v>
      </c>
      <c r="E565" s="3">
        <v>0.4</v>
      </c>
      <c r="F565" t="s">
        <v>27</v>
      </c>
      <c r="G565" t="str">
        <f t="shared" si="24"/>
        <v>LTSU_LV_DemandRAGLAN RD MANTEL METALSummer 2027</v>
      </c>
      <c r="H565" t="s">
        <v>412</v>
      </c>
      <c r="I565" s="64">
        <v>0.12498520400000002</v>
      </c>
      <c r="J565" s="5">
        <v>46508</v>
      </c>
      <c r="K565" s="5">
        <v>46660</v>
      </c>
      <c r="L565" t="s">
        <v>409</v>
      </c>
      <c r="N565" s="63">
        <v>0.79166666666666663</v>
      </c>
      <c r="O565" s="63">
        <v>0.875</v>
      </c>
      <c r="P565" s="63" t="str">
        <f t="shared" si="25"/>
        <v>19:00 - 21:00</v>
      </c>
      <c r="Q565" t="s">
        <v>415</v>
      </c>
      <c r="R565">
        <v>218</v>
      </c>
      <c r="S565" t="s">
        <v>415</v>
      </c>
      <c r="T565" t="s">
        <v>415</v>
      </c>
      <c r="U565" t="s">
        <v>415</v>
      </c>
      <c r="V565">
        <v>70</v>
      </c>
      <c r="W565" s="5" t="str">
        <f t="shared" si="26"/>
        <v>LTSU_LV_DemandRAGLAN RD MANTEL METAL</v>
      </c>
    </row>
    <row r="566" spans="1:23" hidden="1">
      <c r="A566" t="s">
        <v>416</v>
      </c>
      <c r="B566" t="s">
        <v>286</v>
      </c>
      <c r="C566" t="s">
        <v>48</v>
      </c>
      <c r="D566" t="s">
        <v>413</v>
      </c>
      <c r="E566" s="3">
        <v>0.4</v>
      </c>
      <c r="F566" t="s">
        <v>27</v>
      </c>
      <c r="G566" t="str">
        <f t="shared" si="24"/>
        <v>LTSU_LV_DemandRAILTON RD ADJ 2Summer 2027</v>
      </c>
      <c r="H566" t="s">
        <v>412</v>
      </c>
      <c r="I566" s="64">
        <v>0.01</v>
      </c>
      <c r="J566" s="5">
        <v>46508</v>
      </c>
      <c r="K566" s="5">
        <v>46660</v>
      </c>
      <c r="L566" t="s">
        <v>409</v>
      </c>
      <c r="N566" s="63">
        <v>0.79166666666666663</v>
      </c>
      <c r="O566" s="63">
        <v>0.875</v>
      </c>
      <c r="P566" s="63" t="str">
        <f t="shared" si="25"/>
        <v>19:00 - 21:00</v>
      </c>
      <c r="Q566" t="s">
        <v>415</v>
      </c>
      <c r="R566">
        <v>218</v>
      </c>
      <c r="S566" t="s">
        <v>415</v>
      </c>
      <c r="T566" t="s">
        <v>415</v>
      </c>
      <c r="U566" t="s">
        <v>415</v>
      </c>
      <c r="V566">
        <v>70</v>
      </c>
      <c r="W566" s="5" t="str">
        <f t="shared" si="26"/>
        <v>LTSU_LV_DemandRAILTON RD ADJ 2</v>
      </c>
    </row>
    <row r="567" spans="1:23" hidden="1">
      <c r="A567" t="s">
        <v>416</v>
      </c>
      <c r="B567" t="s">
        <v>287</v>
      </c>
      <c r="C567" t="s">
        <v>48</v>
      </c>
      <c r="D567" t="s">
        <v>414</v>
      </c>
      <c r="E567" s="3">
        <v>0.4</v>
      </c>
      <c r="F567" t="s">
        <v>27</v>
      </c>
      <c r="G567" t="str">
        <f t="shared" si="24"/>
        <v>LTSU_LV_DemandREAR OF 46 MAPLE ROADSummer 2027</v>
      </c>
      <c r="H567" t="s">
        <v>412</v>
      </c>
      <c r="I567" s="64">
        <v>2.0832404354999966E-2</v>
      </c>
      <c r="J567" s="5">
        <v>46508</v>
      </c>
      <c r="K567" s="5">
        <v>46660</v>
      </c>
      <c r="L567" t="s">
        <v>409</v>
      </c>
      <c r="N567" s="63">
        <v>0.79166666666666663</v>
      </c>
      <c r="O567" s="63">
        <v>0.875</v>
      </c>
      <c r="P567" s="63" t="str">
        <f t="shared" si="25"/>
        <v>19:00 - 21:00</v>
      </c>
      <c r="Q567" t="s">
        <v>415</v>
      </c>
      <c r="R567">
        <v>218</v>
      </c>
      <c r="S567" t="s">
        <v>415</v>
      </c>
      <c r="T567" t="s">
        <v>415</v>
      </c>
      <c r="U567" t="s">
        <v>415</v>
      </c>
      <c r="V567">
        <v>70</v>
      </c>
      <c r="W567" s="5" t="str">
        <f t="shared" si="26"/>
        <v>LTSU_LV_DemandREAR OF 46 MAPLE ROAD</v>
      </c>
    </row>
    <row r="568" spans="1:23" hidden="1">
      <c r="A568" t="s">
        <v>416</v>
      </c>
      <c r="B568" t="s">
        <v>288</v>
      </c>
      <c r="C568" t="s">
        <v>48</v>
      </c>
      <c r="D568" t="s">
        <v>414</v>
      </c>
      <c r="E568" s="3">
        <v>0.4</v>
      </c>
      <c r="F568" t="s">
        <v>27</v>
      </c>
      <c r="G568" t="str">
        <f t="shared" si="24"/>
        <v>LTSU_LV_DemandREGINA ROAD (RISK SITE B)Summer 2027</v>
      </c>
      <c r="H568" t="s">
        <v>412</v>
      </c>
      <c r="I568" s="64">
        <v>0.01</v>
      </c>
      <c r="J568" s="5">
        <v>46508</v>
      </c>
      <c r="K568" s="5">
        <v>46660</v>
      </c>
      <c r="L568" t="s">
        <v>409</v>
      </c>
      <c r="N568" s="63">
        <v>0.79166666666666663</v>
      </c>
      <c r="O568" s="63">
        <v>0.875</v>
      </c>
      <c r="P568" s="63" t="str">
        <f t="shared" si="25"/>
        <v>19:00 - 21:00</v>
      </c>
      <c r="Q568" t="s">
        <v>415</v>
      </c>
      <c r="R568">
        <v>218</v>
      </c>
      <c r="S568" t="s">
        <v>415</v>
      </c>
      <c r="T568" t="s">
        <v>415</v>
      </c>
      <c r="U568" t="s">
        <v>415</v>
      </c>
      <c r="V568">
        <v>70</v>
      </c>
      <c r="W568" s="5" t="str">
        <f t="shared" si="26"/>
        <v>LTSU_LV_DemandREGINA ROAD (RISK SITE B)</v>
      </c>
    </row>
    <row r="569" spans="1:23" hidden="1">
      <c r="A569" t="s">
        <v>416</v>
      </c>
      <c r="B569" t="s">
        <v>289</v>
      </c>
      <c r="C569" t="s">
        <v>48</v>
      </c>
      <c r="D569" t="s">
        <v>414</v>
      </c>
      <c r="E569" s="3">
        <v>0.4</v>
      </c>
      <c r="F569" t="s">
        <v>27</v>
      </c>
      <c r="G569" t="str">
        <f t="shared" si="24"/>
        <v>LTSU_LV_DemandRICKMAN HILLSummer 2027</v>
      </c>
      <c r="H569" t="s">
        <v>412</v>
      </c>
      <c r="I569" s="64">
        <v>5.700318449999997E-2</v>
      </c>
      <c r="J569" s="5">
        <v>46508</v>
      </c>
      <c r="K569" s="5">
        <v>46660</v>
      </c>
      <c r="L569" t="s">
        <v>409</v>
      </c>
      <c r="N569" s="63">
        <v>0.79166666666666663</v>
      </c>
      <c r="O569" s="63">
        <v>0.875</v>
      </c>
      <c r="P569" s="63" t="str">
        <f t="shared" si="25"/>
        <v>19:00 - 21:00</v>
      </c>
      <c r="Q569" t="s">
        <v>415</v>
      </c>
      <c r="R569">
        <v>218</v>
      </c>
      <c r="S569" t="s">
        <v>415</v>
      </c>
      <c r="T569" t="s">
        <v>415</v>
      </c>
      <c r="U569" t="s">
        <v>415</v>
      </c>
      <c r="V569">
        <v>70</v>
      </c>
      <c r="W569" s="5" t="str">
        <f t="shared" si="26"/>
        <v>LTSU_LV_DemandRICKMAN HILL</v>
      </c>
    </row>
    <row r="570" spans="1:23" hidden="1">
      <c r="A570" t="s">
        <v>416</v>
      </c>
      <c r="B570" t="s">
        <v>290</v>
      </c>
      <c r="C570" t="s">
        <v>48</v>
      </c>
      <c r="D570" t="s">
        <v>413</v>
      </c>
      <c r="E570" s="3">
        <v>0.4</v>
      </c>
      <c r="F570" t="s">
        <v>27</v>
      </c>
      <c r="G570" t="str">
        <f t="shared" si="24"/>
        <v>LTSU_LV_DemandROMFORD RD 165Summer 2027</v>
      </c>
      <c r="H570" t="s">
        <v>412</v>
      </c>
      <c r="I570" s="64">
        <v>1.4093899999999993E-2</v>
      </c>
      <c r="J570" s="5">
        <v>46508</v>
      </c>
      <c r="K570" s="5">
        <v>46660</v>
      </c>
      <c r="L570" t="s">
        <v>409</v>
      </c>
      <c r="N570" s="63">
        <v>0.79166666666666663</v>
      </c>
      <c r="O570" s="63">
        <v>0.875</v>
      </c>
      <c r="P570" s="63" t="str">
        <f t="shared" si="25"/>
        <v>19:00 - 21:00</v>
      </c>
      <c r="Q570" t="s">
        <v>415</v>
      </c>
      <c r="R570">
        <v>218</v>
      </c>
      <c r="S570" t="s">
        <v>415</v>
      </c>
      <c r="T570" t="s">
        <v>415</v>
      </c>
      <c r="U570" t="s">
        <v>415</v>
      </c>
      <c r="V570">
        <v>70</v>
      </c>
      <c r="W570" s="5" t="str">
        <f t="shared" si="26"/>
        <v>LTSU_LV_DemandROMFORD RD 165</v>
      </c>
    </row>
    <row r="571" spans="1:23" hidden="1">
      <c r="A571" t="s">
        <v>416</v>
      </c>
      <c r="B571" t="s">
        <v>291</v>
      </c>
      <c r="C571" t="s">
        <v>48</v>
      </c>
      <c r="D571" t="s">
        <v>413</v>
      </c>
      <c r="E571" s="3">
        <v>0.4</v>
      </c>
      <c r="F571" t="s">
        <v>27</v>
      </c>
      <c r="G571" t="str">
        <f t="shared" si="24"/>
        <v>LTSU_LV_DemandROMFORD RD 540Summer 2027</v>
      </c>
      <c r="H571" t="s">
        <v>412</v>
      </c>
      <c r="I571" s="64">
        <v>7.2023287999999921E-2</v>
      </c>
      <c r="J571" s="5">
        <v>46508</v>
      </c>
      <c r="K571" s="5">
        <v>46660</v>
      </c>
      <c r="L571" t="s">
        <v>409</v>
      </c>
      <c r="N571" s="63">
        <v>0.79166666666666663</v>
      </c>
      <c r="O571" s="63">
        <v>0.875</v>
      </c>
      <c r="P571" s="63" t="str">
        <f t="shared" si="25"/>
        <v>19:00 - 21:00</v>
      </c>
      <c r="Q571" t="s">
        <v>415</v>
      </c>
      <c r="R571">
        <v>218</v>
      </c>
      <c r="S571" t="s">
        <v>415</v>
      </c>
      <c r="T571" t="s">
        <v>415</v>
      </c>
      <c r="U571" t="s">
        <v>415</v>
      </c>
      <c r="V571">
        <v>70</v>
      </c>
      <c r="W571" s="5" t="str">
        <f t="shared" si="26"/>
        <v>LTSU_LV_DemandROMFORD RD 540</v>
      </c>
    </row>
    <row r="572" spans="1:23" hidden="1">
      <c r="A572" t="s">
        <v>416</v>
      </c>
      <c r="B572" t="s">
        <v>292</v>
      </c>
      <c r="C572" t="s">
        <v>48</v>
      </c>
      <c r="D572" t="s">
        <v>414</v>
      </c>
      <c r="E572" s="3">
        <v>0.4</v>
      </c>
      <c r="F572" t="s">
        <v>27</v>
      </c>
      <c r="G572" t="str">
        <f t="shared" si="24"/>
        <v>LTSU_LV_DemandROPE WALKSummer 2027</v>
      </c>
      <c r="H572" t="s">
        <v>412</v>
      </c>
      <c r="I572" s="64">
        <v>1.2849739500000013E-2</v>
      </c>
      <c r="J572" s="5">
        <v>46508</v>
      </c>
      <c r="K572" s="5">
        <v>46660</v>
      </c>
      <c r="L572" t="s">
        <v>409</v>
      </c>
      <c r="N572" s="63">
        <v>0.79166666666666663</v>
      </c>
      <c r="O572" s="63">
        <v>0.875</v>
      </c>
      <c r="P572" s="63" t="str">
        <f t="shared" si="25"/>
        <v>19:00 - 21:00</v>
      </c>
      <c r="Q572" t="s">
        <v>415</v>
      </c>
      <c r="R572">
        <v>218</v>
      </c>
      <c r="S572" t="s">
        <v>415</v>
      </c>
      <c r="T572" t="s">
        <v>415</v>
      </c>
      <c r="U572" t="s">
        <v>415</v>
      </c>
      <c r="V572">
        <v>70</v>
      </c>
      <c r="W572" s="5" t="str">
        <f t="shared" si="26"/>
        <v>LTSU_LV_DemandROPE WALK</v>
      </c>
    </row>
    <row r="573" spans="1:23" hidden="1">
      <c r="A573" t="s">
        <v>416</v>
      </c>
      <c r="B573" t="s">
        <v>293</v>
      </c>
      <c r="C573" t="s">
        <v>48</v>
      </c>
      <c r="D573" t="s">
        <v>406</v>
      </c>
      <c r="E573" s="3">
        <v>0.4</v>
      </c>
      <c r="F573" t="s">
        <v>27</v>
      </c>
      <c r="G573" t="str">
        <f t="shared" si="24"/>
        <v>LTSU_LV_DemandROSEDALE WAYSummer 2027</v>
      </c>
      <c r="H573" t="s">
        <v>412</v>
      </c>
      <c r="I573" s="64">
        <v>2.8651517055000013E-2</v>
      </c>
      <c r="J573" s="5">
        <v>46508</v>
      </c>
      <c r="K573" s="5">
        <v>46660</v>
      </c>
      <c r="L573" t="s">
        <v>409</v>
      </c>
      <c r="N573" s="63">
        <v>0.79166666666666663</v>
      </c>
      <c r="O573" s="63">
        <v>0.875</v>
      </c>
      <c r="P573" s="63" t="str">
        <f t="shared" si="25"/>
        <v>19:00 - 21:00</v>
      </c>
      <c r="Q573" t="s">
        <v>415</v>
      </c>
      <c r="R573">
        <v>218</v>
      </c>
      <c r="S573" t="s">
        <v>415</v>
      </c>
      <c r="T573" t="s">
        <v>415</v>
      </c>
      <c r="U573" t="s">
        <v>415</v>
      </c>
      <c r="V573">
        <v>70</v>
      </c>
      <c r="W573" s="5" t="str">
        <f t="shared" si="26"/>
        <v>LTSU_LV_DemandROSEDALE WAY</v>
      </c>
    </row>
    <row r="574" spans="1:23" hidden="1">
      <c r="A574" t="s">
        <v>416</v>
      </c>
      <c r="B574" t="s">
        <v>294</v>
      </c>
      <c r="C574" t="s">
        <v>48</v>
      </c>
      <c r="D574" t="s">
        <v>406</v>
      </c>
      <c r="E574" s="3">
        <v>0.4</v>
      </c>
      <c r="F574" t="s">
        <v>27</v>
      </c>
      <c r="G574" t="str">
        <f t="shared" si="24"/>
        <v>LTSU_LV_DemandROWLANDS RDSummer 2027</v>
      </c>
      <c r="H574" t="s">
        <v>412</v>
      </c>
      <c r="I574" s="64">
        <v>7.7889577200000004E-2</v>
      </c>
      <c r="J574" s="5">
        <v>46508</v>
      </c>
      <c r="K574" s="5">
        <v>46660</v>
      </c>
      <c r="L574" t="s">
        <v>409</v>
      </c>
      <c r="N574" s="63">
        <v>0.79166666666666663</v>
      </c>
      <c r="O574" s="63">
        <v>0.875</v>
      </c>
      <c r="P574" s="63" t="str">
        <f t="shared" si="25"/>
        <v>19:00 - 21:00</v>
      </c>
      <c r="Q574" t="s">
        <v>415</v>
      </c>
      <c r="R574">
        <v>218</v>
      </c>
      <c r="S574" t="s">
        <v>415</v>
      </c>
      <c r="T574" t="s">
        <v>415</v>
      </c>
      <c r="U574" t="s">
        <v>415</v>
      </c>
      <c r="V574">
        <v>70</v>
      </c>
      <c r="W574" s="5" t="str">
        <f t="shared" si="26"/>
        <v>LTSU_LV_DemandROWLANDS RD</v>
      </c>
    </row>
    <row r="575" spans="1:23" hidden="1">
      <c r="A575" t="s">
        <v>416</v>
      </c>
      <c r="B575" t="s">
        <v>295</v>
      </c>
      <c r="C575" t="s">
        <v>48</v>
      </c>
      <c r="D575" t="s">
        <v>413</v>
      </c>
      <c r="E575" s="3">
        <v>0.4</v>
      </c>
      <c r="F575" t="s">
        <v>27</v>
      </c>
      <c r="G575" t="str">
        <f t="shared" si="24"/>
        <v>LTSU_LV_DemandROYAL CIRCUSSummer 2027</v>
      </c>
      <c r="H575" t="s">
        <v>412</v>
      </c>
      <c r="I575" s="64">
        <v>0.01</v>
      </c>
      <c r="J575" s="5">
        <v>46508</v>
      </c>
      <c r="K575" s="5">
        <v>46660</v>
      </c>
      <c r="L575" t="s">
        <v>409</v>
      </c>
      <c r="N575" s="63">
        <v>0.79166666666666663</v>
      </c>
      <c r="O575" s="63">
        <v>0.875</v>
      </c>
      <c r="P575" s="63" t="str">
        <f t="shared" si="25"/>
        <v>19:00 - 21:00</v>
      </c>
      <c r="Q575" t="s">
        <v>415</v>
      </c>
      <c r="R575">
        <v>218</v>
      </c>
      <c r="S575" t="s">
        <v>415</v>
      </c>
      <c r="T575" t="s">
        <v>415</v>
      </c>
      <c r="U575" t="s">
        <v>415</v>
      </c>
      <c r="V575">
        <v>70</v>
      </c>
      <c r="W575" s="5" t="str">
        <f t="shared" si="26"/>
        <v>LTSU_LV_DemandROYAL CIRCUS</v>
      </c>
    </row>
    <row r="576" spans="1:23" hidden="1">
      <c r="A576" t="s">
        <v>416</v>
      </c>
      <c r="B576" t="s">
        <v>296</v>
      </c>
      <c r="C576" t="s">
        <v>48</v>
      </c>
      <c r="D576" t="s">
        <v>413</v>
      </c>
      <c r="E576" s="3">
        <v>0.4</v>
      </c>
      <c r="F576" t="s">
        <v>27</v>
      </c>
      <c r="G576" t="str">
        <f t="shared" si="24"/>
        <v>LTSU_LV_DemandRUGBY RD PORTERS LODGESummer 2027</v>
      </c>
      <c r="H576" t="s">
        <v>412</v>
      </c>
      <c r="I576" s="64">
        <v>5.1141975499999992E-2</v>
      </c>
      <c r="J576" s="5">
        <v>46508</v>
      </c>
      <c r="K576" s="5">
        <v>46660</v>
      </c>
      <c r="L576" t="s">
        <v>409</v>
      </c>
      <c r="N576" s="63">
        <v>0.79166666666666663</v>
      </c>
      <c r="O576" s="63">
        <v>0.875</v>
      </c>
      <c r="P576" s="63" t="str">
        <f t="shared" si="25"/>
        <v>19:00 - 21:00</v>
      </c>
      <c r="Q576" t="s">
        <v>415</v>
      </c>
      <c r="R576">
        <v>218</v>
      </c>
      <c r="S576" t="s">
        <v>415</v>
      </c>
      <c r="T576" t="s">
        <v>415</v>
      </c>
      <c r="U576" t="s">
        <v>415</v>
      </c>
      <c r="V576">
        <v>70</v>
      </c>
      <c r="W576" s="5" t="str">
        <f t="shared" si="26"/>
        <v>LTSU_LV_DemandRUGBY RD PORTERS LODGE</v>
      </c>
    </row>
    <row r="577" spans="1:23" hidden="1">
      <c r="A577" t="s">
        <v>416</v>
      </c>
      <c r="B577" t="s">
        <v>297</v>
      </c>
      <c r="C577" t="s">
        <v>48</v>
      </c>
      <c r="D577" t="s">
        <v>414</v>
      </c>
      <c r="E577" s="3">
        <v>0.4</v>
      </c>
      <c r="F577" t="s">
        <v>27</v>
      </c>
      <c r="G577" t="str">
        <f t="shared" si="24"/>
        <v>LTSU_LV_DemandRYFIELD ROADSummer 2027</v>
      </c>
      <c r="H577" t="s">
        <v>412</v>
      </c>
      <c r="I577" s="64">
        <v>1.8767500800000024E-2</v>
      </c>
      <c r="J577" s="5">
        <v>46508</v>
      </c>
      <c r="K577" s="5">
        <v>46660</v>
      </c>
      <c r="L577" t="s">
        <v>409</v>
      </c>
      <c r="N577" s="63">
        <v>0.79166666666666663</v>
      </c>
      <c r="O577" s="63">
        <v>0.875</v>
      </c>
      <c r="P577" s="63" t="str">
        <f t="shared" si="25"/>
        <v>19:00 - 21:00</v>
      </c>
      <c r="Q577" t="s">
        <v>415</v>
      </c>
      <c r="R577">
        <v>218</v>
      </c>
      <c r="S577" t="s">
        <v>415</v>
      </c>
      <c r="T577" t="s">
        <v>415</v>
      </c>
      <c r="U577" t="s">
        <v>415</v>
      </c>
      <c r="V577">
        <v>70</v>
      </c>
      <c r="W577" s="5" t="str">
        <f t="shared" si="26"/>
        <v>LTSU_LV_DemandRYFIELD ROAD</v>
      </c>
    </row>
    <row r="578" spans="1:23" hidden="1">
      <c r="A578" t="s">
        <v>416</v>
      </c>
      <c r="B578" t="s">
        <v>298</v>
      </c>
      <c r="C578" t="s">
        <v>48</v>
      </c>
      <c r="D578" t="s">
        <v>414</v>
      </c>
      <c r="E578" s="3">
        <v>0.4</v>
      </c>
      <c r="F578" t="s">
        <v>27</v>
      </c>
      <c r="G578" t="str">
        <f t="shared" si="24"/>
        <v>LTSU_LV_DemandS P DSummer 2027</v>
      </c>
      <c r="H578" t="s">
        <v>412</v>
      </c>
      <c r="I578" s="64">
        <v>3.3578317499999975E-2</v>
      </c>
      <c r="J578" s="5">
        <v>46508</v>
      </c>
      <c r="K578" s="5">
        <v>46660</v>
      </c>
      <c r="L578" t="s">
        <v>409</v>
      </c>
      <c r="N578" s="63">
        <v>0.79166666666666663</v>
      </c>
      <c r="O578" s="63">
        <v>0.875</v>
      </c>
      <c r="P578" s="63" t="str">
        <f t="shared" si="25"/>
        <v>19:00 - 21:00</v>
      </c>
      <c r="Q578" t="s">
        <v>415</v>
      </c>
      <c r="R578">
        <v>218</v>
      </c>
      <c r="S578" t="s">
        <v>415</v>
      </c>
      <c r="T578" t="s">
        <v>415</v>
      </c>
      <c r="U578" t="s">
        <v>415</v>
      </c>
      <c r="V578">
        <v>70</v>
      </c>
      <c r="W578" s="5" t="str">
        <f t="shared" si="26"/>
        <v>LTSU_LV_DemandS P D</v>
      </c>
    </row>
    <row r="579" spans="1:23" hidden="1">
      <c r="A579" t="s">
        <v>416</v>
      </c>
      <c r="B579" t="s">
        <v>299</v>
      </c>
      <c r="C579" t="s">
        <v>48</v>
      </c>
      <c r="D579" t="s">
        <v>406</v>
      </c>
      <c r="E579" s="3">
        <v>0.4</v>
      </c>
      <c r="F579" t="s">
        <v>27</v>
      </c>
      <c r="G579" t="str">
        <f t="shared" ref="G579:G642" si="27">_xlfn.CONCAT(C579,B579,F579)</f>
        <v>LTSU_LV_DemandSALISBURY FOLLYSummer 2027</v>
      </c>
      <c r="H579" t="s">
        <v>412</v>
      </c>
      <c r="I579" s="64">
        <v>2.2065787800000035E-2</v>
      </c>
      <c r="J579" s="5">
        <v>46508</v>
      </c>
      <c r="K579" s="5">
        <v>46660</v>
      </c>
      <c r="L579" t="s">
        <v>409</v>
      </c>
      <c r="N579" s="63">
        <v>0.79166666666666663</v>
      </c>
      <c r="O579" s="63">
        <v>0.875</v>
      </c>
      <c r="P579" s="63" t="str">
        <f t="shared" ref="P579:P642" si="28">TEXT(N579,"HH:MM") &amp; " - " &amp; TEXT(O579,"HH:MM")</f>
        <v>19:00 - 21:00</v>
      </c>
      <c r="Q579" t="s">
        <v>415</v>
      </c>
      <c r="R579">
        <v>218</v>
      </c>
      <c r="S579" t="s">
        <v>415</v>
      </c>
      <c r="T579" t="s">
        <v>415</v>
      </c>
      <c r="U579" t="s">
        <v>415</v>
      </c>
      <c r="V579">
        <v>70</v>
      </c>
      <c r="W579" s="5" t="str">
        <f t="shared" ref="W579:W642" si="29">_xlfn.CONCAT(C579,B579)</f>
        <v>LTSU_LV_DemandSALISBURY FOLLY</v>
      </c>
    </row>
    <row r="580" spans="1:23" hidden="1">
      <c r="A580" t="s">
        <v>416</v>
      </c>
      <c r="B580" t="s">
        <v>300</v>
      </c>
      <c r="C580" t="s">
        <v>48</v>
      </c>
      <c r="D580" t="s">
        <v>413</v>
      </c>
      <c r="E580" s="3">
        <v>0.4</v>
      </c>
      <c r="F580" t="s">
        <v>27</v>
      </c>
      <c r="G580" t="str">
        <f t="shared" si="27"/>
        <v>LTSU_LV_DemandSANDCLIFFE RDSummer 2027</v>
      </c>
      <c r="H580" t="s">
        <v>412</v>
      </c>
      <c r="I580" s="64">
        <v>3.65791325E-2</v>
      </c>
      <c r="J580" s="5">
        <v>46508</v>
      </c>
      <c r="K580" s="5">
        <v>46660</v>
      </c>
      <c r="L580" t="s">
        <v>409</v>
      </c>
      <c r="N580" s="63">
        <v>0.79166666666666663</v>
      </c>
      <c r="O580" s="63">
        <v>0.875</v>
      </c>
      <c r="P580" s="63" t="str">
        <f t="shared" si="28"/>
        <v>19:00 - 21:00</v>
      </c>
      <c r="Q580" t="s">
        <v>415</v>
      </c>
      <c r="R580">
        <v>218</v>
      </c>
      <c r="S580" t="s">
        <v>415</v>
      </c>
      <c r="T580" t="s">
        <v>415</v>
      </c>
      <c r="U580" t="s">
        <v>415</v>
      </c>
      <c r="V580">
        <v>70</v>
      </c>
      <c r="W580" s="5" t="str">
        <f t="shared" si="29"/>
        <v>LTSU_LV_DemandSANDCLIFFE RD</v>
      </c>
    </row>
    <row r="581" spans="1:23" hidden="1">
      <c r="A581" t="s">
        <v>416</v>
      </c>
      <c r="B581" t="s">
        <v>301</v>
      </c>
      <c r="C581" t="s">
        <v>48</v>
      </c>
      <c r="D581" t="s">
        <v>413</v>
      </c>
      <c r="E581" s="3">
        <v>0.4</v>
      </c>
      <c r="F581" t="s">
        <v>27</v>
      </c>
      <c r="G581" t="str">
        <f t="shared" si="27"/>
        <v>LTSU_LV_DemandSANDY LANE DEPOTSummer 2027</v>
      </c>
      <c r="H581" t="s">
        <v>412</v>
      </c>
      <c r="I581" s="64">
        <v>1.1699158999999959E-2</v>
      </c>
      <c r="J581" s="5">
        <v>46508</v>
      </c>
      <c r="K581" s="5">
        <v>46660</v>
      </c>
      <c r="L581" t="s">
        <v>409</v>
      </c>
      <c r="N581" s="63">
        <v>0.79166666666666663</v>
      </c>
      <c r="O581" s="63">
        <v>0.875</v>
      </c>
      <c r="P581" s="63" t="str">
        <f t="shared" si="28"/>
        <v>19:00 - 21:00</v>
      </c>
      <c r="Q581" t="s">
        <v>415</v>
      </c>
      <c r="R581">
        <v>218</v>
      </c>
      <c r="S581" t="s">
        <v>415</v>
      </c>
      <c r="T581" t="s">
        <v>415</v>
      </c>
      <c r="U581" t="s">
        <v>415</v>
      </c>
      <c r="V581">
        <v>70</v>
      </c>
      <c r="W581" s="5" t="str">
        <f t="shared" si="29"/>
        <v>LTSU_LV_DemandSANDY LANE DEPOT</v>
      </c>
    </row>
    <row r="582" spans="1:23" hidden="1">
      <c r="A582" t="s">
        <v>416</v>
      </c>
      <c r="B582" t="s">
        <v>302</v>
      </c>
      <c r="C582" t="s">
        <v>48</v>
      </c>
      <c r="D582" t="s">
        <v>406</v>
      </c>
      <c r="E582" s="3">
        <v>0.4</v>
      </c>
      <c r="F582" t="s">
        <v>27</v>
      </c>
      <c r="G582" t="str">
        <f t="shared" si="27"/>
        <v>LTSU_LV_DemandSCHOOLSummer 2027</v>
      </c>
      <c r="H582" t="s">
        <v>412</v>
      </c>
      <c r="I582" s="64">
        <v>2.3800206465000032E-2</v>
      </c>
      <c r="J582" s="5">
        <v>46508</v>
      </c>
      <c r="K582" s="5">
        <v>46660</v>
      </c>
      <c r="L582" t="s">
        <v>409</v>
      </c>
      <c r="N582" s="63">
        <v>0.79166666666666663</v>
      </c>
      <c r="O582" s="63">
        <v>0.875</v>
      </c>
      <c r="P582" s="63" t="str">
        <f t="shared" si="28"/>
        <v>19:00 - 21:00</v>
      </c>
      <c r="Q582" t="s">
        <v>415</v>
      </c>
      <c r="R582">
        <v>218</v>
      </c>
      <c r="S582" t="s">
        <v>415</v>
      </c>
      <c r="T582" t="s">
        <v>415</v>
      </c>
      <c r="U582" t="s">
        <v>415</v>
      </c>
      <c r="V582">
        <v>70</v>
      </c>
      <c r="W582" s="5" t="str">
        <f t="shared" si="29"/>
        <v>LTSU_LV_DemandSCHOOL</v>
      </c>
    </row>
    <row r="583" spans="1:23" hidden="1">
      <c r="A583" t="s">
        <v>416</v>
      </c>
      <c r="B583" t="s">
        <v>303</v>
      </c>
      <c r="C583" t="s">
        <v>48</v>
      </c>
      <c r="D583" t="s">
        <v>406</v>
      </c>
      <c r="E583" s="3">
        <v>0.4</v>
      </c>
      <c r="F583" t="s">
        <v>27</v>
      </c>
      <c r="G583" t="str">
        <f t="shared" si="27"/>
        <v>LTSU_LV_DemandSEAX COURTSummer 2027</v>
      </c>
      <c r="H583" t="s">
        <v>412</v>
      </c>
      <c r="I583" s="64">
        <v>4.8294873584999974E-2</v>
      </c>
      <c r="J583" s="5">
        <v>46508</v>
      </c>
      <c r="K583" s="5">
        <v>46660</v>
      </c>
      <c r="L583" t="s">
        <v>409</v>
      </c>
      <c r="N583" s="63">
        <v>0.79166666666666663</v>
      </c>
      <c r="O583" s="63">
        <v>0.875</v>
      </c>
      <c r="P583" s="63" t="str">
        <f t="shared" si="28"/>
        <v>19:00 - 21:00</v>
      </c>
      <c r="Q583" t="s">
        <v>415</v>
      </c>
      <c r="R583">
        <v>218</v>
      </c>
      <c r="S583" t="s">
        <v>415</v>
      </c>
      <c r="T583" t="s">
        <v>415</v>
      </c>
      <c r="U583" t="s">
        <v>415</v>
      </c>
      <c r="V583">
        <v>70</v>
      </c>
      <c r="W583" s="5" t="str">
        <f t="shared" si="29"/>
        <v>LTSU_LV_DemandSEAX COURT</v>
      </c>
    </row>
    <row r="584" spans="1:23" hidden="1">
      <c r="A584" t="s">
        <v>416</v>
      </c>
      <c r="B584" t="s">
        <v>304</v>
      </c>
      <c r="C584" t="s">
        <v>48</v>
      </c>
      <c r="D584" t="s">
        <v>414</v>
      </c>
      <c r="E584" s="3">
        <v>0.4</v>
      </c>
      <c r="F584" t="s">
        <v>27</v>
      </c>
      <c r="G584" t="str">
        <f t="shared" si="27"/>
        <v>LTSU_LV_DemandSELBOURNE ROAD (RISK SITE B)Summer 2027</v>
      </c>
      <c r="H584" t="s">
        <v>412</v>
      </c>
      <c r="I584" s="64">
        <v>1.4276107200000009E-2</v>
      </c>
      <c r="J584" s="5">
        <v>46508</v>
      </c>
      <c r="K584" s="5">
        <v>46660</v>
      </c>
      <c r="L584" t="s">
        <v>409</v>
      </c>
      <c r="N584" s="63">
        <v>0.79166666666666663</v>
      </c>
      <c r="O584" s="63">
        <v>0.875</v>
      </c>
      <c r="P584" s="63" t="str">
        <f t="shared" si="28"/>
        <v>19:00 - 21:00</v>
      </c>
      <c r="Q584" t="s">
        <v>415</v>
      </c>
      <c r="R584">
        <v>218</v>
      </c>
      <c r="S584" t="s">
        <v>415</v>
      </c>
      <c r="T584" t="s">
        <v>415</v>
      </c>
      <c r="U584" t="s">
        <v>415</v>
      </c>
      <c r="V584">
        <v>70</v>
      </c>
      <c r="W584" s="5" t="str">
        <f t="shared" si="29"/>
        <v>LTSU_LV_DemandSELBOURNE ROAD (RISK SITE B)</v>
      </c>
    </row>
    <row r="585" spans="1:23" hidden="1">
      <c r="A585" t="s">
        <v>416</v>
      </c>
      <c r="B585" t="s">
        <v>305</v>
      </c>
      <c r="C585" t="s">
        <v>48</v>
      </c>
      <c r="D585" t="s">
        <v>414</v>
      </c>
      <c r="E585" s="3">
        <v>0.4</v>
      </c>
      <c r="F585" t="s">
        <v>27</v>
      </c>
      <c r="G585" t="str">
        <f t="shared" si="27"/>
        <v>LTSU_LV_DemandSELHURST WELLSummer 2027</v>
      </c>
      <c r="H585" t="s">
        <v>412</v>
      </c>
      <c r="I585" s="64">
        <v>0.12760656599999998</v>
      </c>
      <c r="J585" s="5">
        <v>46508</v>
      </c>
      <c r="K585" s="5">
        <v>46660</v>
      </c>
      <c r="L585" t="s">
        <v>409</v>
      </c>
      <c r="N585" s="63">
        <v>0.79166666666666663</v>
      </c>
      <c r="O585" s="63">
        <v>0.875</v>
      </c>
      <c r="P585" s="63" t="str">
        <f t="shared" si="28"/>
        <v>19:00 - 21:00</v>
      </c>
      <c r="Q585" t="s">
        <v>415</v>
      </c>
      <c r="R585">
        <v>218</v>
      </c>
      <c r="S585" t="s">
        <v>415</v>
      </c>
      <c r="T585" t="s">
        <v>415</v>
      </c>
      <c r="U585" t="s">
        <v>415</v>
      </c>
      <c r="V585">
        <v>70</v>
      </c>
      <c r="W585" s="5" t="str">
        <f t="shared" si="29"/>
        <v>LTSU_LV_DemandSELHURST WELL</v>
      </c>
    </row>
    <row r="586" spans="1:23" hidden="1">
      <c r="A586" t="s">
        <v>416</v>
      </c>
      <c r="B586" t="s">
        <v>306</v>
      </c>
      <c r="C586" t="s">
        <v>48</v>
      </c>
      <c r="D586" t="s">
        <v>413</v>
      </c>
      <c r="E586" s="3">
        <v>0.4</v>
      </c>
      <c r="F586" t="s">
        <v>27</v>
      </c>
      <c r="G586" t="str">
        <f t="shared" si="27"/>
        <v>LTSU_LV_DemandSEYMOUR AVE 137Summer 2027</v>
      </c>
      <c r="H586" t="s">
        <v>412</v>
      </c>
      <c r="I586" s="64">
        <v>1.2920219499999996E-2</v>
      </c>
      <c r="J586" s="5">
        <v>46508</v>
      </c>
      <c r="K586" s="5">
        <v>46660</v>
      </c>
      <c r="L586" t="s">
        <v>409</v>
      </c>
      <c r="N586" s="63">
        <v>0.79166666666666663</v>
      </c>
      <c r="O586" s="63">
        <v>0.875</v>
      </c>
      <c r="P586" s="63" t="str">
        <f t="shared" si="28"/>
        <v>19:00 - 21:00</v>
      </c>
      <c r="Q586" t="s">
        <v>415</v>
      </c>
      <c r="R586">
        <v>218</v>
      </c>
      <c r="S586" t="s">
        <v>415</v>
      </c>
      <c r="T586" t="s">
        <v>415</v>
      </c>
      <c r="U586" t="s">
        <v>415</v>
      </c>
      <c r="V586">
        <v>70</v>
      </c>
      <c r="W586" s="5" t="str">
        <f t="shared" si="29"/>
        <v>LTSU_LV_DemandSEYMOUR AVE 137</v>
      </c>
    </row>
    <row r="587" spans="1:23" hidden="1">
      <c r="A587" t="s">
        <v>416</v>
      </c>
      <c r="B587" t="s">
        <v>307</v>
      </c>
      <c r="C587" t="s">
        <v>48</v>
      </c>
      <c r="D587" t="s">
        <v>413</v>
      </c>
      <c r="E587" s="3">
        <v>0.4</v>
      </c>
      <c r="F587" t="s">
        <v>27</v>
      </c>
      <c r="G587" t="str">
        <f t="shared" si="27"/>
        <v>LTSU_LV_DemandSHARDELOES RD R/O YEW HSESummer 2027</v>
      </c>
      <c r="H587" t="s">
        <v>412</v>
      </c>
      <c r="I587" s="64">
        <v>1.8444401500000041E-2</v>
      </c>
      <c r="J587" s="5">
        <v>46508</v>
      </c>
      <c r="K587" s="5">
        <v>46660</v>
      </c>
      <c r="L587" t="s">
        <v>409</v>
      </c>
      <c r="N587" s="63">
        <v>0.79166666666666663</v>
      </c>
      <c r="O587" s="63">
        <v>0.875</v>
      </c>
      <c r="P587" s="63" t="str">
        <f t="shared" si="28"/>
        <v>19:00 - 21:00</v>
      </c>
      <c r="Q587" t="s">
        <v>415</v>
      </c>
      <c r="R587">
        <v>218</v>
      </c>
      <c r="S587" t="s">
        <v>415</v>
      </c>
      <c r="T587" t="s">
        <v>415</v>
      </c>
      <c r="U587" t="s">
        <v>415</v>
      </c>
      <c r="V587">
        <v>70</v>
      </c>
      <c r="W587" s="5" t="str">
        <f t="shared" si="29"/>
        <v>LTSU_LV_DemandSHARDELOES RD R/O YEW HSE</v>
      </c>
    </row>
    <row r="588" spans="1:23" hidden="1">
      <c r="A588" t="s">
        <v>416</v>
      </c>
      <c r="B588" t="s">
        <v>308</v>
      </c>
      <c r="C588" t="s">
        <v>48</v>
      </c>
      <c r="D588" t="s">
        <v>406</v>
      </c>
      <c r="E588" s="3">
        <v>0.4</v>
      </c>
      <c r="F588" t="s">
        <v>27</v>
      </c>
      <c r="G588" t="str">
        <f t="shared" si="27"/>
        <v>LTSU_LV_DemandSHELBOURNE RDSummer 2027</v>
      </c>
      <c r="H588" t="s">
        <v>412</v>
      </c>
      <c r="I588" s="64">
        <v>6.3938727000000029E-2</v>
      </c>
      <c r="J588" s="5">
        <v>46508</v>
      </c>
      <c r="K588" s="5">
        <v>46660</v>
      </c>
      <c r="L588" t="s">
        <v>409</v>
      </c>
      <c r="N588" s="63">
        <v>0.79166666666666663</v>
      </c>
      <c r="O588" s="63">
        <v>0.875</v>
      </c>
      <c r="P588" s="63" t="str">
        <f t="shared" si="28"/>
        <v>19:00 - 21:00</v>
      </c>
      <c r="Q588" t="s">
        <v>415</v>
      </c>
      <c r="R588">
        <v>218</v>
      </c>
      <c r="S588" t="s">
        <v>415</v>
      </c>
      <c r="T588" t="s">
        <v>415</v>
      </c>
      <c r="U588" t="s">
        <v>415</v>
      </c>
      <c r="V588">
        <v>70</v>
      </c>
      <c r="W588" s="5" t="str">
        <f t="shared" si="29"/>
        <v>LTSU_LV_DemandSHELBOURNE RD</v>
      </c>
    </row>
    <row r="589" spans="1:23" hidden="1">
      <c r="A589" t="s">
        <v>416</v>
      </c>
      <c r="B589" t="s">
        <v>309</v>
      </c>
      <c r="C589" t="s">
        <v>48</v>
      </c>
      <c r="D589" t="s">
        <v>406</v>
      </c>
      <c r="E589" s="3">
        <v>0.4</v>
      </c>
      <c r="F589" t="s">
        <v>27</v>
      </c>
      <c r="G589" t="str">
        <f t="shared" si="27"/>
        <v>LTSU_LV_DemandSHERIDAN RDSummer 2027</v>
      </c>
      <c r="H589" t="s">
        <v>412</v>
      </c>
      <c r="I589" s="64">
        <v>5.7995740500000004E-2</v>
      </c>
      <c r="J589" s="5">
        <v>46508</v>
      </c>
      <c r="K589" s="5">
        <v>46660</v>
      </c>
      <c r="L589" t="s">
        <v>409</v>
      </c>
      <c r="N589" s="63">
        <v>0.79166666666666663</v>
      </c>
      <c r="O589" s="63">
        <v>0.875</v>
      </c>
      <c r="P589" s="63" t="str">
        <f t="shared" si="28"/>
        <v>19:00 - 21:00</v>
      </c>
      <c r="Q589" t="s">
        <v>415</v>
      </c>
      <c r="R589">
        <v>218</v>
      </c>
      <c r="S589" t="s">
        <v>415</v>
      </c>
      <c r="T589" t="s">
        <v>415</v>
      </c>
      <c r="U589" t="s">
        <v>415</v>
      </c>
      <c r="V589">
        <v>70</v>
      </c>
      <c r="W589" s="5" t="str">
        <f t="shared" si="29"/>
        <v>LTSU_LV_DemandSHERIDAN RD</v>
      </c>
    </row>
    <row r="590" spans="1:23" hidden="1">
      <c r="A590" t="s">
        <v>416</v>
      </c>
      <c r="B590" t="s">
        <v>310</v>
      </c>
      <c r="C590" t="s">
        <v>48</v>
      </c>
      <c r="D590" t="s">
        <v>413</v>
      </c>
      <c r="E590" s="3">
        <v>0.4</v>
      </c>
      <c r="F590" t="s">
        <v>27</v>
      </c>
      <c r="G590" t="str">
        <f t="shared" si="27"/>
        <v>LTSU_LV_DemandSHORTLANDS 3Summer 2027</v>
      </c>
      <c r="H590" t="s">
        <v>412</v>
      </c>
      <c r="I590" s="64">
        <v>4.4291780800000069E-2</v>
      </c>
      <c r="J590" s="5">
        <v>46508</v>
      </c>
      <c r="K590" s="5">
        <v>46660</v>
      </c>
      <c r="L590" t="s">
        <v>409</v>
      </c>
      <c r="N590" s="63">
        <v>0.79166666666666663</v>
      </c>
      <c r="O590" s="63">
        <v>0.875</v>
      </c>
      <c r="P590" s="63" t="str">
        <f t="shared" si="28"/>
        <v>19:00 - 21:00</v>
      </c>
      <c r="Q590" t="s">
        <v>415</v>
      </c>
      <c r="R590">
        <v>218</v>
      </c>
      <c r="S590" t="s">
        <v>415</v>
      </c>
      <c r="T590" t="s">
        <v>415</v>
      </c>
      <c r="U590" t="s">
        <v>415</v>
      </c>
      <c r="V590">
        <v>70</v>
      </c>
      <c r="W590" s="5" t="str">
        <f t="shared" si="29"/>
        <v>LTSU_LV_DemandSHORTLANDS 3</v>
      </c>
    </row>
    <row r="591" spans="1:23" hidden="1">
      <c r="A591" t="s">
        <v>416</v>
      </c>
      <c r="B591" t="s">
        <v>311</v>
      </c>
      <c r="C591" t="s">
        <v>48</v>
      </c>
      <c r="D591" t="s">
        <v>414</v>
      </c>
      <c r="E591" s="3">
        <v>0.4</v>
      </c>
      <c r="F591" t="s">
        <v>27</v>
      </c>
      <c r="G591" t="str">
        <f t="shared" si="27"/>
        <v>LTSU_LV_DemandSILLWOOD STREET CAVENDISH HOUSESummer 2027</v>
      </c>
      <c r="H591" t="s">
        <v>412</v>
      </c>
      <c r="I591" s="64">
        <v>2.2587804499999975E-2</v>
      </c>
      <c r="J591" s="5">
        <v>46508</v>
      </c>
      <c r="K591" s="5">
        <v>46660</v>
      </c>
      <c r="L591" t="s">
        <v>409</v>
      </c>
      <c r="N591" s="63">
        <v>0.79166666666666663</v>
      </c>
      <c r="O591" s="63">
        <v>0.875</v>
      </c>
      <c r="P591" s="63" t="str">
        <f t="shared" si="28"/>
        <v>19:00 - 21:00</v>
      </c>
      <c r="Q591" t="s">
        <v>415</v>
      </c>
      <c r="R591">
        <v>218</v>
      </c>
      <c r="S591" t="s">
        <v>415</v>
      </c>
      <c r="T591" t="s">
        <v>415</v>
      </c>
      <c r="U591" t="s">
        <v>415</v>
      </c>
      <c r="V591">
        <v>70</v>
      </c>
      <c r="W591" s="5" t="str">
        <f t="shared" si="29"/>
        <v>LTSU_LV_DemandSILLWOOD STREET CAVENDISH HOUSE</v>
      </c>
    </row>
    <row r="592" spans="1:23" hidden="1">
      <c r="A592" t="s">
        <v>416</v>
      </c>
      <c r="B592" t="s">
        <v>312</v>
      </c>
      <c r="C592" t="s">
        <v>48</v>
      </c>
      <c r="D592" t="s">
        <v>406</v>
      </c>
      <c r="E592" s="3">
        <v>0.4</v>
      </c>
      <c r="F592" t="s">
        <v>27</v>
      </c>
      <c r="G592" t="str">
        <f t="shared" si="27"/>
        <v>LTSU_LV_DemandSOLLERSHOTT GRNSummer 2027</v>
      </c>
      <c r="H592" t="s">
        <v>412</v>
      </c>
      <c r="I592" s="64">
        <v>1.0605344715000006E-2</v>
      </c>
      <c r="J592" s="5">
        <v>46508</v>
      </c>
      <c r="K592" s="5">
        <v>46660</v>
      </c>
      <c r="L592" t="s">
        <v>409</v>
      </c>
      <c r="N592" s="63">
        <v>0.79166666666666663</v>
      </c>
      <c r="O592" s="63">
        <v>0.875</v>
      </c>
      <c r="P592" s="63" t="str">
        <f t="shared" si="28"/>
        <v>19:00 - 21:00</v>
      </c>
      <c r="Q592" t="s">
        <v>415</v>
      </c>
      <c r="R592">
        <v>218</v>
      </c>
      <c r="S592" t="s">
        <v>415</v>
      </c>
      <c r="T592" t="s">
        <v>415</v>
      </c>
      <c r="U592" t="s">
        <v>415</v>
      </c>
      <c r="V592">
        <v>70</v>
      </c>
      <c r="W592" s="5" t="str">
        <f t="shared" si="29"/>
        <v>LTSU_LV_DemandSOLLERSHOTT GRN</v>
      </c>
    </row>
    <row r="593" spans="1:23" hidden="1">
      <c r="A593" t="s">
        <v>416</v>
      </c>
      <c r="B593" t="s">
        <v>313</v>
      </c>
      <c r="C593" t="s">
        <v>48</v>
      </c>
      <c r="D593" t="s">
        <v>406</v>
      </c>
      <c r="E593" s="3">
        <v>0.4</v>
      </c>
      <c r="F593" t="s">
        <v>27</v>
      </c>
      <c r="G593" t="str">
        <f t="shared" si="27"/>
        <v>LTSU_LV_DemandSOUTHSummer 2027</v>
      </c>
      <c r="H593" t="s">
        <v>412</v>
      </c>
      <c r="I593" s="64">
        <v>3.0890450099999998E-2</v>
      </c>
      <c r="J593" s="5">
        <v>46508</v>
      </c>
      <c r="K593" s="5">
        <v>46660</v>
      </c>
      <c r="L593" t="s">
        <v>409</v>
      </c>
      <c r="N593" s="63">
        <v>0.79166666666666663</v>
      </c>
      <c r="O593" s="63">
        <v>0.875</v>
      </c>
      <c r="P593" s="63" t="str">
        <f t="shared" si="28"/>
        <v>19:00 - 21:00</v>
      </c>
      <c r="Q593" t="s">
        <v>415</v>
      </c>
      <c r="R593">
        <v>218</v>
      </c>
      <c r="S593" t="s">
        <v>415</v>
      </c>
      <c r="T593" t="s">
        <v>415</v>
      </c>
      <c r="U593" t="s">
        <v>415</v>
      </c>
      <c r="V593">
        <v>70</v>
      </c>
      <c r="W593" s="5" t="str">
        <f t="shared" si="29"/>
        <v>LTSU_LV_DemandSOUTH</v>
      </c>
    </row>
    <row r="594" spans="1:23" hidden="1">
      <c r="A594" t="s">
        <v>416</v>
      </c>
      <c r="B594" t="s">
        <v>314</v>
      </c>
      <c r="C594" t="s">
        <v>48</v>
      </c>
      <c r="D594" t="s">
        <v>406</v>
      </c>
      <c r="E594" s="3">
        <v>0.4</v>
      </c>
      <c r="F594" t="s">
        <v>27</v>
      </c>
      <c r="G594" t="str">
        <f t="shared" si="27"/>
        <v>LTSU_LV_DemandSPINNEY GDNSSummer 2027</v>
      </c>
      <c r="H594" t="s">
        <v>412</v>
      </c>
      <c r="I594" s="64">
        <v>4.5634637399999976E-2</v>
      </c>
      <c r="J594" s="5">
        <v>46508</v>
      </c>
      <c r="K594" s="5">
        <v>46660</v>
      </c>
      <c r="L594" t="s">
        <v>409</v>
      </c>
      <c r="N594" s="63">
        <v>0.79166666666666663</v>
      </c>
      <c r="O594" s="63">
        <v>0.875</v>
      </c>
      <c r="P594" s="63" t="str">
        <f t="shared" si="28"/>
        <v>19:00 - 21:00</v>
      </c>
      <c r="Q594" t="s">
        <v>415</v>
      </c>
      <c r="R594">
        <v>218</v>
      </c>
      <c r="S594" t="s">
        <v>415</v>
      </c>
      <c r="T594" t="s">
        <v>415</v>
      </c>
      <c r="U594" t="s">
        <v>415</v>
      </c>
      <c r="V594">
        <v>70</v>
      </c>
      <c r="W594" s="5" t="str">
        <f t="shared" si="29"/>
        <v>LTSU_LV_DemandSPINNEY GDNS</v>
      </c>
    </row>
    <row r="595" spans="1:23" hidden="1">
      <c r="A595" t="s">
        <v>416</v>
      </c>
      <c r="B595" t="s">
        <v>315</v>
      </c>
      <c r="C595" t="s">
        <v>48</v>
      </c>
      <c r="D595" t="s">
        <v>413</v>
      </c>
      <c r="E595" s="3">
        <v>0.4</v>
      </c>
      <c r="F595" t="s">
        <v>27</v>
      </c>
      <c r="G595" t="str">
        <f t="shared" si="27"/>
        <v>LTSU_LV_DemandST ANDREWS WAY SUTHERLANDSummer 2027</v>
      </c>
      <c r="H595" t="s">
        <v>412</v>
      </c>
      <c r="I595" s="64">
        <v>6.8904284000000038E-2</v>
      </c>
      <c r="J595" s="5">
        <v>46508</v>
      </c>
      <c r="K595" s="5">
        <v>46660</v>
      </c>
      <c r="L595" t="s">
        <v>409</v>
      </c>
      <c r="N595" s="63">
        <v>0.79166666666666663</v>
      </c>
      <c r="O595" s="63">
        <v>0.875</v>
      </c>
      <c r="P595" s="63" t="str">
        <f t="shared" si="28"/>
        <v>19:00 - 21:00</v>
      </c>
      <c r="Q595" t="s">
        <v>415</v>
      </c>
      <c r="R595">
        <v>218</v>
      </c>
      <c r="S595" t="s">
        <v>415</v>
      </c>
      <c r="T595" t="s">
        <v>415</v>
      </c>
      <c r="U595" t="s">
        <v>415</v>
      </c>
      <c r="V595">
        <v>70</v>
      </c>
      <c r="W595" s="5" t="str">
        <f t="shared" si="29"/>
        <v>LTSU_LV_DemandST ANDREWS WAY SUTHERLAND</v>
      </c>
    </row>
    <row r="596" spans="1:23" hidden="1">
      <c r="A596" t="s">
        <v>416</v>
      </c>
      <c r="B596" t="s">
        <v>316</v>
      </c>
      <c r="C596" t="s">
        <v>48</v>
      </c>
      <c r="D596" t="s">
        <v>406</v>
      </c>
      <c r="E596" s="3">
        <v>0.4</v>
      </c>
      <c r="F596" t="s">
        <v>27</v>
      </c>
      <c r="G596" t="str">
        <f t="shared" si="27"/>
        <v>LTSU_LV_DemandST AUGUSTINES AVESummer 2027</v>
      </c>
      <c r="H596" t="s">
        <v>412</v>
      </c>
      <c r="I596" s="64">
        <v>1.0078722499999969E-2</v>
      </c>
      <c r="J596" s="5">
        <v>46508</v>
      </c>
      <c r="K596" s="5">
        <v>46660</v>
      </c>
      <c r="L596" t="s">
        <v>409</v>
      </c>
      <c r="N596" s="63">
        <v>0.79166666666666663</v>
      </c>
      <c r="O596" s="63">
        <v>0.875</v>
      </c>
      <c r="P596" s="63" t="str">
        <f t="shared" si="28"/>
        <v>19:00 - 21:00</v>
      </c>
      <c r="Q596" t="s">
        <v>415</v>
      </c>
      <c r="R596">
        <v>218</v>
      </c>
      <c r="S596" t="s">
        <v>415</v>
      </c>
      <c r="T596" t="s">
        <v>415</v>
      </c>
      <c r="U596" t="s">
        <v>415</v>
      </c>
      <c r="V596">
        <v>70</v>
      </c>
      <c r="W596" s="5" t="str">
        <f t="shared" si="29"/>
        <v>LTSU_LV_DemandST AUGUSTINES AVE</v>
      </c>
    </row>
    <row r="597" spans="1:23" hidden="1">
      <c r="A597" t="s">
        <v>416</v>
      </c>
      <c r="B597" t="s">
        <v>317</v>
      </c>
      <c r="C597" t="s">
        <v>48</v>
      </c>
      <c r="D597" t="s">
        <v>406</v>
      </c>
      <c r="E597" s="3">
        <v>0.4</v>
      </c>
      <c r="F597" t="s">
        <v>27</v>
      </c>
      <c r="G597" t="str">
        <f t="shared" si="27"/>
        <v>LTSU_LV_DemandST MARGARETS AVSummer 2027</v>
      </c>
      <c r="H597" t="s">
        <v>412</v>
      </c>
      <c r="I597" s="64">
        <v>8.3891178000000011E-2</v>
      </c>
      <c r="J597" s="5">
        <v>46508</v>
      </c>
      <c r="K597" s="5">
        <v>46660</v>
      </c>
      <c r="L597" t="s">
        <v>409</v>
      </c>
      <c r="N597" s="63">
        <v>0.79166666666666663</v>
      </c>
      <c r="O597" s="63">
        <v>0.875</v>
      </c>
      <c r="P597" s="63" t="str">
        <f t="shared" si="28"/>
        <v>19:00 - 21:00</v>
      </c>
      <c r="Q597" t="s">
        <v>415</v>
      </c>
      <c r="R597">
        <v>218</v>
      </c>
      <c r="S597" t="s">
        <v>415</v>
      </c>
      <c r="T597" t="s">
        <v>415</v>
      </c>
      <c r="U597" t="s">
        <v>415</v>
      </c>
      <c r="V597">
        <v>70</v>
      </c>
      <c r="W597" s="5" t="str">
        <f t="shared" si="29"/>
        <v>LTSU_LV_DemandST MARGARETS AV</v>
      </c>
    </row>
    <row r="598" spans="1:23" hidden="1">
      <c r="A598" t="s">
        <v>416</v>
      </c>
      <c r="B598" t="s">
        <v>318</v>
      </c>
      <c r="C598" t="s">
        <v>48</v>
      </c>
      <c r="D598" t="s">
        <v>406</v>
      </c>
      <c r="E598" s="3">
        <v>0.4</v>
      </c>
      <c r="F598" t="s">
        <v>27</v>
      </c>
      <c r="G598" t="str">
        <f t="shared" si="27"/>
        <v>LTSU_LV_DemandST PAULS RDSummer 2027</v>
      </c>
      <c r="H598" t="s">
        <v>412</v>
      </c>
      <c r="I598" s="64">
        <v>6.2318761E-2</v>
      </c>
      <c r="J598" s="5">
        <v>46508</v>
      </c>
      <c r="K598" s="5">
        <v>46660</v>
      </c>
      <c r="L598" t="s">
        <v>409</v>
      </c>
      <c r="N598" s="63">
        <v>0.79166666666666663</v>
      </c>
      <c r="O598" s="63">
        <v>0.875</v>
      </c>
      <c r="P598" s="63" t="str">
        <f t="shared" si="28"/>
        <v>19:00 - 21:00</v>
      </c>
      <c r="Q598" t="s">
        <v>415</v>
      </c>
      <c r="R598">
        <v>218</v>
      </c>
      <c r="S598" t="s">
        <v>415</v>
      </c>
      <c r="T598" t="s">
        <v>415</v>
      </c>
      <c r="U598" t="s">
        <v>415</v>
      </c>
      <c r="V598">
        <v>70</v>
      </c>
      <c r="W598" s="5" t="str">
        <f t="shared" si="29"/>
        <v>LTSU_LV_DemandST PAULS RD</v>
      </c>
    </row>
    <row r="599" spans="1:23" hidden="1">
      <c r="A599" t="s">
        <v>416</v>
      </c>
      <c r="B599" t="s">
        <v>319</v>
      </c>
      <c r="C599" t="s">
        <v>48</v>
      </c>
      <c r="D599" t="s">
        <v>413</v>
      </c>
      <c r="E599" s="3">
        <v>0.4</v>
      </c>
      <c r="F599" t="s">
        <v>27</v>
      </c>
      <c r="G599" t="str">
        <f t="shared" si="27"/>
        <v>LTSU_LV_DemandSTAINES RD R/O 73Summer 2027</v>
      </c>
      <c r="H599" t="s">
        <v>412</v>
      </c>
      <c r="I599" s="64">
        <v>0.01</v>
      </c>
      <c r="J599" s="5">
        <v>46508</v>
      </c>
      <c r="K599" s="5">
        <v>46660</v>
      </c>
      <c r="L599" t="s">
        <v>409</v>
      </c>
      <c r="N599" s="63">
        <v>0.79166666666666663</v>
      </c>
      <c r="O599" s="63">
        <v>0.875</v>
      </c>
      <c r="P599" s="63" t="str">
        <f t="shared" si="28"/>
        <v>19:00 - 21:00</v>
      </c>
      <c r="Q599" t="s">
        <v>415</v>
      </c>
      <c r="R599">
        <v>218</v>
      </c>
      <c r="S599" t="s">
        <v>415</v>
      </c>
      <c r="T599" t="s">
        <v>415</v>
      </c>
      <c r="U599" t="s">
        <v>415</v>
      </c>
      <c r="V599">
        <v>70</v>
      </c>
      <c r="W599" s="5" t="str">
        <f t="shared" si="29"/>
        <v>LTSU_LV_DemandSTAINES RD R/O 73</v>
      </c>
    </row>
    <row r="600" spans="1:23" hidden="1">
      <c r="A600" t="s">
        <v>416</v>
      </c>
      <c r="B600" t="s">
        <v>320</v>
      </c>
      <c r="C600" t="s">
        <v>48</v>
      </c>
      <c r="D600" t="s">
        <v>406</v>
      </c>
      <c r="E600" s="3">
        <v>0.4</v>
      </c>
      <c r="F600" t="s">
        <v>27</v>
      </c>
      <c r="G600" t="str">
        <f t="shared" si="27"/>
        <v>LTSU_LV_DemandSTANDEN AVSummer 2027</v>
      </c>
      <c r="H600" t="s">
        <v>412</v>
      </c>
      <c r="I600" s="64">
        <v>1.6958295900000021E-2</v>
      </c>
      <c r="J600" s="5">
        <v>46508</v>
      </c>
      <c r="K600" s="5">
        <v>46660</v>
      </c>
      <c r="L600" t="s">
        <v>409</v>
      </c>
      <c r="N600" s="63">
        <v>0.79166666666666663</v>
      </c>
      <c r="O600" s="63">
        <v>0.875</v>
      </c>
      <c r="P600" s="63" t="str">
        <f t="shared" si="28"/>
        <v>19:00 - 21:00</v>
      </c>
      <c r="Q600" t="s">
        <v>415</v>
      </c>
      <c r="R600">
        <v>218</v>
      </c>
      <c r="S600" t="s">
        <v>415</v>
      </c>
      <c r="T600" t="s">
        <v>415</v>
      </c>
      <c r="U600" t="s">
        <v>415</v>
      </c>
      <c r="V600">
        <v>70</v>
      </c>
      <c r="W600" s="5" t="str">
        <f t="shared" si="29"/>
        <v>LTSU_LV_DemandSTANDEN AV</v>
      </c>
    </row>
    <row r="601" spans="1:23" hidden="1">
      <c r="A601" t="s">
        <v>416</v>
      </c>
      <c r="B601" t="s">
        <v>321</v>
      </c>
      <c r="C601" t="s">
        <v>48</v>
      </c>
      <c r="D601" t="s">
        <v>413</v>
      </c>
      <c r="E601" s="3">
        <v>0.4</v>
      </c>
      <c r="F601" t="s">
        <v>27</v>
      </c>
      <c r="G601" t="str">
        <f t="shared" si="27"/>
        <v>LTSU_LV_DemandSTANHOPE GDNS 71Summer 2027</v>
      </c>
      <c r="H601" t="s">
        <v>412</v>
      </c>
      <c r="I601" s="64">
        <v>0.01</v>
      </c>
      <c r="J601" s="5">
        <v>46508</v>
      </c>
      <c r="K601" s="5">
        <v>46660</v>
      </c>
      <c r="L601" t="s">
        <v>409</v>
      </c>
      <c r="N601" s="63">
        <v>0.79166666666666663</v>
      </c>
      <c r="O601" s="63">
        <v>0.875</v>
      </c>
      <c r="P601" s="63" t="str">
        <f t="shared" si="28"/>
        <v>19:00 - 21:00</v>
      </c>
      <c r="Q601" t="s">
        <v>415</v>
      </c>
      <c r="R601">
        <v>218</v>
      </c>
      <c r="S601" t="s">
        <v>415</v>
      </c>
      <c r="T601" t="s">
        <v>415</v>
      </c>
      <c r="U601" t="s">
        <v>415</v>
      </c>
      <c r="V601">
        <v>70</v>
      </c>
      <c r="W601" s="5" t="str">
        <f t="shared" si="29"/>
        <v>LTSU_LV_DemandSTANHOPE GDNS 71</v>
      </c>
    </row>
    <row r="602" spans="1:23" hidden="1">
      <c r="A602" t="s">
        <v>416</v>
      </c>
      <c r="B602" t="s">
        <v>322</v>
      </c>
      <c r="C602" t="s">
        <v>48</v>
      </c>
      <c r="D602" t="s">
        <v>414</v>
      </c>
      <c r="E602" s="3">
        <v>0.4</v>
      </c>
      <c r="F602" t="s">
        <v>27</v>
      </c>
      <c r="G602" t="str">
        <f t="shared" si="27"/>
        <v>LTSU_LV_DemandSTANTON ROADSummer 2027</v>
      </c>
      <c r="H602" t="s">
        <v>412</v>
      </c>
      <c r="I602" s="64">
        <v>0.10881318900000003</v>
      </c>
      <c r="J602" s="5">
        <v>46508</v>
      </c>
      <c r="K602" s="5">
        <v>46660</v>
      </c>
      <c r="L602" t="s">
        <v>409</v>
      </c>
      <c r="N602" s="63">
        <v>0.79166666666666663</v>
      </c>
      <c r="O602" s="63">
        <v>0.875</v>
      </c>
      <c r="P602" s="63" t="str">
        <f t="shared" si="28"/>
        <v>19:00 - 21:00</v>
      </c>
      <c r="Q602" t="s">
        <v>415</v>
      </c>
      <c r="R602">
        <v>218</v>
      </c>
      <c r="S602" t="s">
        <v>415</v>
      </c>
      <c r="T602" t="s">
        <v>415</v>
      </c>
      <c r="U602" t="s">
        <v>415</v>
      </c>
      <c r="V602">
        <v>70</v>
      </c>
      <c r="W602" s="5" t="str">
        <f t="shared" si="29"/>
        <v>LTSU_LV_DemandSTANTON ROAD</v>
      </c>
    </row>
    <row r="603" spans="1:23" hidden="1">
      <c r="A603" t="s">
        <v>416</v>
      </c>
      <c r="B603" t="s">
        <v>323</v>
      </c>
      <c r="C603" t="s">
        <v>48</v>
      </c>
      <c r="D603" t="s">
        <v>406</v>
      </c>
      <c r="E603" s="3">
        <v>0.4</v>
      </c>
      <c r="F603" t="s">
        <v>27</v>
      </c>
      <c r="G603" t="str">
        <f t="shared" si="27"/>
        <v>LTSU_LV_DemandSTERRY RDSummer 2027</v>
      </c>
      <c r="H603" t="s">
        <v>412</v>
      </c>
      <c r="I603" s="64">
        <v>0.18723499409999997</v>
      </c>
      <c r="J603" s="5">
        <v>46508</v>
      </c>
      <c r="K603" s="5">
        <v>46660</v>
      </c>
      <c r="L603" t="s">
        <v>409</v>
      </c>
      <c r="N603" s="63">
        <v>0.79166666666666663</v>
      </c>
      <c r="O603" s="63">
        <v>0.875</v>
      </c>
      <c r="P603" s="63" t="str">
        <f t="shared" si="28"/>
        <v>19:00 - 21:00</v>
      </c>
      <c r="Q603" t="s">
        <v>415</v>
      </c>
      <c r="R603">
        <v>218</v>
      </c>
      <c r="S603" t="s">
        <v>415</v>
      </c>
      <c r="T603" t="s">
        <v>415</v>
      </c>
      <c r="U603" t="s">
        <v>415</v>
      </c>
      <c r="V603">
        <v>70</v>
      </c>
      <c r="W603" s="5" t="str">
        <f t="shared" si="29"/>
        <v>LTSU_LV_DemandSTERRY RD</v>
      </c>
    </row>
    <row r="604" spans="1:23" hidden="1">
      <c r="A604" t="s">
        <v>416</v>
      </c>
      <c r="B604" t="s">
        <v>324</v>
      </c>
      <c r="C604" t="s">
        <v>48</v>
      </c>
      <c r="D604" t="s">
        <v>414</v>
      </c>
      <c r="E604" s="3">
        <v>0.4</v>
      </c>
      <c r="F604" t="s">
        <v>27</v>
      </c>
      <c r="G604" t="str">
        <f t="shared" si="27"/>
        <v>LTSU_LV_DemandSTONEY LANESummer 2027</v>
      </c>
      <c r="H604" t="s">
        <v>412</v>
      </c>
      <c r="I604" s="64">
        <v>0.01</v>
      </c>
      <c r="J604" s="5">
        <v>46508</v>
      </c>
      <c r="K604" s="5">
        <v>46660</v>
      </c>
      <c r="L604" t="s">
        <v>409</v>
      </c>
      <c r="N604" s="63">
        <v>0.79166666666666663</v>
      </c>
      <c r="O604" s="63">
        <v>0.875</v>
      </c>
      <c r="P604" s="63" t="str">
        <f t="shared" si="28"/>
        <v>19:00 - 21:00</v>
      </c>
      <c r="Q604" t="s">
        <v>415</v>
      </c>
      <c r="R604">
        <v>218</v>
      </c>
      <c r="S604" t="s">
        <v>415</v>
      </c>
      <c r="T604" t="s">
        <v>415</v>
      </c>
      <c r="U604" t="s">
        <v>415</v>
      </c>
      <c r="V604">
        <v>70</v>
      </c>
      <c r="W604" s="5" t="str">
        <f t="shared" si="29"/>
        <v>LTSU_LV_DemandSTONEY LANE</v>
      </c>
    </row>
    <row r="605" spans="1:23" hidden="1">
      <c r="A605" t="s">
        <v>416</v>
      </c>
      <c r="B605" t="s">
        <v>325</v>
      </c>
      <c r="C605" t="s">
        <v>48</v>
      </c>
      <c r="D605" t="s">
        <v>406</v>
      </c>
      <c r="E605" s="3">
        <v>0.4</v>
      </c>
      <c r="F605" t="s">
        <v>27</v>
      </c>
      <c r="G605" t="str">
        <f t="shared" si="27"/>
        <v>LTSU_LV_DemandSTONEYFIELD COMMONSummer 2027</v>
      </c>
      <c r="H605" t="s">
        <v>412</v>
      </c>
      <c r="I605" s="64">
        <v>1.995089940000001E-2</v>
      </c>
      <c r="J605" s="5">
        <v>46508</v>
      </c>
      <c r="K605" s="5">
        <v>46660</v>
      </c>
      <c r="L605" t="s">
        <v>409</v>
      </c>
      <c r="N605" s="63">
        <v>0.79166666666666663</v>
      </c>
      <c r="O605" s="63">
        <v>0.875</v>
      </c>
      <c r="P605" s="63" t="str">
        <f t="shared" si="28"/>
        <v>19:00 - 21:00</v>
      </c>
      <c r="Q605" t="s">
        <v>415</v>
      </c>
      <c r="R605">
        <v>218</v>
      </c>
      <c r="S605" t="s">
        <v>415</v>
      </c>
      <c r="T605" t="s">
        <v>415</v>
      </c>
      <c r="U605" t="s">
        <v>415</v>
      </c>
      <c r="V605">
        <v>70</v>
      </c>
      <c r="W605" s="5" t="str">
        <f t="shared" si="29"/>
        <v>LTSU_LV_DemandSTONEYFIELD COMMON</v>
      </c>
    </row>
    <row r="606" spans="1:23" hidden="1">
      <c r="A606" t="s">
        <v>416</v>
      </c>
      <c r="B606" t="s">
        <v>326</v>
      </c>
      <c r="C606" t="s">
        <v>48</v>
      </c>
      <c r="D606" t="s">
        <v>406</v>
      </c>
      <c r="E606" s="3">
        <v>0.4</v>
      </c>
      <c r="F606" t="s">
        <v>27</v>
      </c>
      <c r="G606" t="str">
        <f t="shared" si="27"/>
        <v>LTSU_LV_DemandSTOREYS WAY LOCALSummer 2027</v>
      </c>
      <c r="H606" t="s">
        <v>412</v>
      </c>
      <c r="I606" s="64">
        <v>0.01</v>
      </c>
      <c r="J606" s="5">
        <v>46508</v>
      </c>
      <c r="K606" s="5">
        <v>46660</v>
      </c>
      <c r="L606" t="s">
        <v>409</v>
      </c>
      <c r="N606" s="63">
        <v>0.79166666666666663</v>
      </c>
      <c r="O606" s="63">
        <v>0.875</v>
      </c>
      <c r="P606" s="63" t="str">
        <f t="shared" si="28"/>
        <v>19:00 - 21:00</v>
      </c>
      <c r="Q606" t="s">
        <v>415</v>
      </c>
      <c r="R606">
        <v>218</v>
      </c>
      <c r="S606" t="s">
        <v>415</v>
      </c>
      <c r="T606" t="s">
        <v>415</v>
      </c>
      <c r="U606" t="s">
        <v>415</v>
      </c>
      <c r="V606">
        <v>70</v>
      </c>
      <c r="W606" s="5" t="str">
        <f t="shared" si="29"/>
        <v>LTSU_LV_DemandSTOREYS WAY LOCAL</v>
      </c>
    </row>
    <row r="607" spans="1:23" hidden="1">
      <c r="A607" t="s">
        <v>416</v>
      </c>
      <c r="B607" t="s">
        <v>327</v>
      </c>
      <c r="C607" t="s">
        <v>48</v>
      </c>
      <c r="D607" t="s">
        <v>406</v>
      </c>
      <c r="E607" s="3">
        <v>0.4</v>
      </c>
      <c r="F607" t="s">
        <v>27</v>
      </c>
      <c r="G607" t="str">
        <f t="shared" si="27"/>
        <v>LTSU_LV_DemandSTRAWBERRY VALESummer 2027</v>
      </c>
      <c r="H607" t="s">
        <v>412</v>
      </c>
      <c r="I607" s="64">
        <v>0.01</v>
      </c>
      <c r="J607" s="5">
        <v>46508</v>
      </c>
      <c r="K607" s="5">
        <v>46660</v>
      </c>
      <c r="L607" t="s">
        <v>409</v>
      </c>
      <c r="N607" s="63">
        <v>0.79166666666666663</v>
      </c>
      <c r="O607" s="63">
        <v>0.875</v>
      </c>
      <c r="P607" s="63" t="str">
        <f t="shared" si="28"/>
        <v>19:00 - 21:00</v>
      </c>
      <c r="Q607" t="s">
        <v>415</v>
      </c>
      <c r="R607">
        <v>218</v>
      </c>
      <c r="S607" t="s">
        <v>415</v>
      </c>
      <c r="T607" t="s">
        <v>415</v>
      </c>
      <c r="U607" t="s">
        <v>415</v>
      </c>
      <c r="V607">
        <v>70</v>
      </c>
      <c r="W607" s="5" t="str">
        <f t="shared" si="29"/>
        <v>LTSU_LV_DemandSTRAWBERRY VALE</v>
      </c>
    </row>
    <row r="608" spans="1:23" hidden="1">
      <c r="A608" t="s">
        <v>416</v>
      </c>
      <c r="B608" t="s">
        <v>328</v>
      </c>
      <c r="C608" t="s">
        <v>48</v>
      </c>
      <c r="D608" t="s">
        <v>406</v>
      </c>
      <c r="E608" s="3">
        <v>0.4</v>
      </c>
      <c r="F608" t="s">
        <v>27</v>
      </c>
      <c r="G608" t="str">
        <f t="shared" si="27"/>
        <v>LTSU_LV_DemandSTUART RDSummer 2027</v>
      </c>
      <c r="H608" t="s">
        <v>412</v>
      </c>
      <c r="I608" s="64">
        <v>3.9703034070000018E-2</v>
      </c>
      <c r="J608" s="5">
        <v>46508</v>
      </c>
      <c r="K608" s="5">
        <v>46660</v>
      </c>
      <c r="L608" t="s">
        <v>409</v>
      </c>
      <c r="N608" s="63">
        <v>0.79166666666666663</v>
      </c>
      <c r="O608" s="63">
        <v>0.875</v>
      </c>
      <c r="P608" s="63" t="str">
        <f t="shared" si="28"/>
        <v>19:00 - 21:00</v>
      </c>
      <c r="Q608" t="s">
        <v>415</v>
      </c>
      <c r="R608">
        <v>218</v>
      </c>
      <c r="S608" t="s">
        <v>415</v>
      </c>
      <c r="T608" t="s">
        <v>415</v>
      </c>
      <c r="U608" t="s">
        <v>415</v>
      </c>
      <c r="V608">
        <v>70</v>
      </c>
      <c r="W608" s="5" t="str">
        <f t="shared" si="29"/>
        <v>LTSU_LV_DemandSTUART RD</v>
      </c>
    </row>
    <row r="609" spans="1:23" hidden="1">
      <c r="A609" t="s">
        <v>416</v>
      </c>
      <c r="B609" t="s">
        <v>329</v>
      </c>
      <c r="C609" t="s">
        <v>48</v>
      </c>
      <c r="D609" t="s">
        <v>406</v>
      </c>
      <c r="E609" s="3">
        <v>0.4</v>
      </c>
      <c r="F609" t="s">
        <v>27</v>
      </c>
      <c r="G609" t="str">
        <f t="shared" si="27"/>
        <v>LTSU_LV_DemandSTURROCK WAYSummer 2027</v>
      </c>
      <c r="H609" t="s">
        <v>412</v>
      </c>
      <c r="I609" s="64">
        <v>1.0597329854999993E-2</v>
      </c>
      <c r="J609" s="5">
        <v>46508</v>
      </c>
      <c r="K609" s="5">
        <v>46660</v>
      </c>
      <c r="L609" t="s">
        <v>409</v>
      </c>
      <c r="N609" s="63">
        <v>0.79166666666666663</v>
      </c>
      <c r="O609" s="63">
        <v>0.875</v>
      </c>
      <c r="P609" s="63" t="str">
        <f t="shared" si="28"/>
        <v>19:00 - 21:00</v>
      </c>
      <c r="Q609" t="s">
        <v>415</v>
      </c>
      <c r="R609">
        <v>218</v>
      </c>
      <c r="S609" t="s">
        <v>415</v>
      </c>
      <c r="T609" t="s">
        <v>415</v>
      </c>
      <c r="U609" t="s">
        <v>415</v>
      </c>
      <c r="V609">
        <v>70</v>
      </c>
      <c r="W609" s="5" t="str">
        <f t="shared" si="29"/>
        <v>LTSU_LV_DemandSTURROCK WAY</v>
      </c>
    </row>
    <row r="610" spans="1:23" hidden="1">
      <c r="A610" t="s">
        <v>416</v>
      </c>
      <c r="B610" t="s">
        <v>330</v>
      </c>
      <c r="C610" t="s">
        <v>48</v>
      </c>
      <c r="D610" t="s">
        <v>414</v>
      </c>
      <c r="E610" s="3">
        <v>0.4</v>
      </c>
      <c r="F610" t="s">
        <v>27</v>
      </c>
      <c r="G610" t="str">
        <f t="shared" si="27"/>
        <v>LTSU_LV_DemandSUN LANESummer 2027</v>
      </c>
      <c r="H610" t="s">
        <v>412</v>
      </c>
      <c r="I610" s="64">
        <v>4.8445292399999972E-2</v>
      </c>
      <c r="J610" s="5">
        <v>46508</v>
      </c>
      <c r="K610" s="5">
        <v>46660</v>
      </c>
      <c r="L610" t="s">
        <v>409</v>
      </c>
      <c r="N610" s="63">
        <v>0.79166666666666663</v>
      </c>
      <c r="O610" s="63">
        <v>0.875</v>
      </c>
      <c r="P610" s="63" t="str">
        <f t="shared" si="28"/>
        <v>19:00 - 21:00</v>
      </c>
      <c r="Q610" t="s">
        <v>415</v>
      </c>
      <c r="R610">
        <v>218</v>
      </c>
      <c r="S610" t="s">
        <v>415</v>
      </c>
      <c r="T610" t="s">
        <v>415</v>
      </c>
      <c r="U610" t="s">
        <v>415</v>
      </c>
      <c r="V610">
        <v>70</v>
      </c>
      <c r="W610" s="5" t="str">
        <f t="shared" si="29"/>
        <v>LTSU_LV_DemandSUN LANE</v>
      </c>
    </row>
    <row r="611" spans="1:23" hidden="1">
      <c r="A611" t="s">
        <v>416</v>
      </c>
      <c r="B611" t="s">
        <v>331</v>
      </c>
      <c r="C611" t="s">
        <v>48</v>
      </c>
      <c r="D611" t="s">
        <v>414</v>
      </c>
      <c r="E611" s="3">
        <v>0.4</v>
      </c>
      <c r="F611" t="s">
        <v>27</v>
      </c>
      <c r="G611" t="str">
        <f t="shared" si="27"/>
        <v>LTSU_LV_DemandSWANSCOMBE STREETSummer 2027</v>
      </c>
      <c r="H611" t="s">
        <v>412</v>
      </c>
      <c r="I611" s="64">
        <v>0.01</v>
      </c>
      <c r="J611" s="5">
        <v>46508</v>
      </c>
      <c r="K611" s="5">
        <v>46660</v>
      </c>
      <c r="L611" t="s">
        <v>409</v>
      </c>
      <c r="N611" s="63">
        <v>0.79166666666666663</v>
      </c>
      <c r="O611" s="63">
        <v>0.875</v>
      </c>
      <c r="P611" s="63" t="str">
        <f t="shared" si="28"/>
        <v>19:00 - 21:00</v>
      </c>
      <c r="Q611" t="s">
        <v>415</v>
      </c>
      <c r="R611">
        <v>218</v>
      </c>
      <c r="S611" t="s">
        <v>415</v>
      </c>
      <c r="T611" t="s">
        <v>415</v>
      </c>
      <c r="U611" t="s">
        <v>415</v>
      </c>
      <c r="V611">
        <v>70</v>
      </c>
      <c r="W611" s="5" t="str">
        <f t="shared" si="29"/>
        <v>LTSU_LV_DemandSWANSCOMBE STREET</v>
      </c>
    </row>
    <row r="612" spans="1:23" hidden="1">
      <c r="A612" t="s">
        <v>416</v>
      </c>
      <c r="B612" t="s">
        <v>332</v>
      </c>
      <c r="C612" t="s">
        <v>48</v>
      </c>
      <c r="D612" t="s">
        <v>406</v>
      </c>
      <c r="E612" s="3">
        <v>0.4</v>
      </c>
      <c r="F612" t="s">
        <v>27</v>
      </c>
      <c r="G612" t="str">
        <f t="shared" si="27"/>
        <v>LTSU_LV_DemandSYDNEY ROADSummer 2027</v>
      </c>
      <c r="H612" t="s">
        <v>412</v>
      </c>
      <c r="I612" s="64">
        <v>1.8734285430000004E-2</v>
      </c>
      <c r="J612" s="5">
        <v>46508</v>
      </c>
      <c r="K612" s="5">
        <v>46660</v>
      </c>
      <c r="L612" t="s">
        <v>409</v>
      </c>
      <c r="N612" s="63">
        <v>0.79166666666666663</v>
      </c>
      <c r="O612" s="63">
        <v>0.875</v>
      </c>
      <c r="P612" s="63" t="str">
        <f t="shared" si="28"/>
        <v>19:00 - 21:00</v>
      </c>
      <c r="Q612" t="s">
        <v>415</v>
      </c>
      <c r="R612">
        <v>218</v>
      </c>
      <c r="S612" t="s">
        <v>415</v>
      </c>
      <c r="T612" t="s">
        <v>415</v>
      </c>
      <c r="U612" t="s">
        <v>415</v>
      </c>
      <c r="V612">
        <v>70</v>
      </c>
      <c r="W612" s="5" t="str">
        <f t="shared" si="29"/>
        <v>LTSU_LV_DemandSYDNEY ROAD</v>
      </c>
    </row>
    <row r="613" spans="1:23" hidden="1">
      <c r="A613" t="s">
        <v>416</v>
      </c>
      <c r="B613" t="s">
        <v>333</v>
      </c>
      <c r="C613" t="s">
        <v>48</v>
      </c>
      <c r="D613" t="s">
        <v>406</v>
      </c>
      <c r="E613" s="3">
        <v>0.4</v>
      </c>
      <c r="F613" t="s">
        <v>27</v>
      </c>
      <c r="G613" t="str">
        <f t="shared" si="27"/>
        <v>LTSU_LV_DemandTALBOT RDSummer 2027</v>
      </c>
      <c r="H613" t="s">
        <v>412</v>
      </c>
      <c r="I613" s="64">
        <v>1.0089571500000005E-2</v>
      </c>
      <c r="J613" s="5">
        <v>46508</v>
      </c>
      <c r="K613" s="5">
        <v>46660</v>
      </c>
      <c r="L613" t="s">
        <v>409</v>
      </c>
      <c r="N613" s="63">
        <v>0.79166666666666663</v>
      </c>
      <c r="O613" s="63">
        <v>0.875</v>
      </c>
      <c r="P613" s="63" t="str">
        <f t="shared" si="28"/>
        <v>19:00 - 21:00</v>
      </c>
      <c r="Q613" t="s">
        <v>415</v>
      </c>
      <c r="R613">
        <v>218</v>
      </c>
      <c r="S613" t="s">
        <v>415</v>
      </c>
      <c r="T613" t="s">
        <v>415</v>
      </c>
      <c r="U613" t="s">
        <v>415</v>
      </c>
      <c r="V613">
        <v>70</v>
      </c>
      <c r="W613" s="5" t="str">
        <f t="shared" si="29"/>
        <v>LTSU_LV_DemandTALBOT RD</v>
      </c>
    </row>
    <row r="614" spans="1:23" hidden="1">
      <c r="A614" t="s">
        <v>416</v>
      </c>
      <c r="B614" t="s">
        <v>334</v>
      </c>
      <c r="C614" t="s">
        <v>48</v>
      </c>
      <c r="D614" t="s">
        <v>413</v>
      </c>
      <c r="E614" s="3">
        <v>0.4</v>
      </c>
      <c r="F614" t="s">
        <v>27</v>
      </c>
      <c r="G614" t="str">
        <f t="shared" si="27"/>
        <v>LTSU_LV_DemandTANFIELD AVESummer 2027</v>
      </c>
      <c r="H614" t="s">
        <v>412</v>
      </c>
      <c r="I614" s="64">
        <v>0.12350599500000004</v>
      </c>
      <c r="J614" s="5">
        <v>46508</v>
      </c>
      <c r="K614" s="5">
        <v>46660</v>
      </c>
      <c r="L614" t="s">
        <v>409</v>
      </c>
      <c r="N614" s="63">
        <v>0.79166666666666663</v>
      </c>
      <c r="O614" s="63">
        <v>0.875</v>
      </c>
      <c r="P614" s="63" t="str">
        <f t="shared" si="28"/>
        <v>19:00 - 21:00</v>
      </c>
      <c r="Q614" t="s">
        <v>415</v>
      </c>
      <c r="R614">
        <v>218</v>
      </c>
      <c r="S614" t="s">
        <v>415</v>
      </c>
      <c r="T614" t="s">
        <v>415</v>
      </c>
      <c r="U614" t="s">
        <v>415</v>
      </c>
      <c r="V614">
        <v>70</v>
      </c>
      <c r="W614" s="5" t="str">
        <f t="shared" si="29"/>
        <v>LTSU_LV_DemandTANFIELD AVE</v>
      </c>
    </row>
    <row r="615" spans="1:23" hidden="1">
      <c r="A615" t="s">
        <v>416</v>
      </c>
      <c r="B615" t="s">
        <v>335</v>
      </c>
      <c r="C615" t="s">
        <v>48</v>
      </c>
      <c r="D615" t="s">
        <v>406</v>
      </c>
      <c r="E615" s="3">
        <v>0.4</v>
      </c>
      <c r="F615" t="s">
        <v>27</v>
      </c>
      <c r="G615" t="str">
        <f t="shared" si="27"/>
        <v>LTSU_LV_DemandTENDRING AVE OPP NO35Summer 2027</v>
      </c>
      <c r="H615" t="s">
        <v>412</v>
      </c>
      <c r="I615" s="64">
        <v>0.01</v>
      </c>
      <c r="J615" s="5">
        <v>46508</v>
      </c>
      <c r="K615" s="5">
        <v>46660</v>
      </c>
      <c r="L615" t="s">
        <v>409</v>
      </c>
      <c r="N615" s="63">
        <v>0.79166666666666663</v>
      </c>
      <c r="O615" s="63">
        <v>0.875</v>
      </c>
      <c r="P615" s="63" t="str">
        <f t="shared" si="28"/>
        <v>19:00 - 21:00</v>
      </c>
      <c r="Q615" t="s">
        <v>415</v>
      </c>
      <c r="R615">
        <v>218</v>
      </c>
      <c r="S615" t="s">
        <v>415</v>
      </c>
      <c r="T615" t="s">
        <v>415</v>
      </c>
      <c r="U615" t="s">
        <v>415</v>
      </c>
      <c r="V615">
        <v>70</v>
      </c>
      <c r="W615" s="5" t="str">
        <f t="shared" si="29"/>
        <v>LTSU_LV_DemandTENDRING AVE OPP NO35</v>
      </c>
    </row>
    <row r="616" spans="1:23" hidden="1">
      <c r="A616" t="s">
        <v>416</v>
      </c>
      <c r="B616" t="s">
        <v>336</v>
      </c>
      <c r="C616" t="s">
        <v>48</v>
      </c>
      <c r="D616" t="s">
        <v>406</v>
      </c>
      <c r="E616" s="3">
        <v>0.4</v>
      </c>
      <c r="F616" t="s">
        <v>27</v>
      </c>
      <c r="G616" t="str">
        <f t="shared" si="27"/>
        <v>LTSU_LV_DemandTHE BARNSummer 2027</v>
      </c>
      <c r="H616" t="s">
        <v>412</v>
      </c>
      <c r="I616" s="64">
        <v>9.0792938880000021E-2</v>
      </c>
      <c r="J616" s="5">
        <v>46508</v>
      </c>
      <c r="K616" s="5">
        <v>46660</v>
      </c>
      <c r="L616" t="s">
        <v>409</v>
      </c>
      <c r="N616" s="63">
        <v>0.79166666666666663</v>
      </c>
      <c r="O616" s="63">
        <v>0.875</v>
      </c>
      <c r="P616" s="63" t="str">
        <f t="shared" si="28"/>
        <v>19:00 - 21:00</v>
      </c>
      <c r="Q616" t="s">
        <v>415</v>
      </c>
      <c r="R616">
        <v>218</v>
      </c>
      <c r="S616" t="s">
        <v>415</v>
      </c>
      <c r="T616" t="s">
        <v>415</v>
      </c>
      <c r="U616" t="s">
        <v>415</v>
      </c>
      <c r="V616">
        <v>70</v>
      </c>
      <c r="W616" s="5" t="str">
        <f t="shared" si="29"/>
        <v>LTSU_LV_DemandTHE BARN</v>
      </c>
    </row>
    <row r="617" spans="1:23" hidden="1">
      <c r="A617" t="s">
        <v>416</v>
      </c>
      <c r="B617" t="s">
        <v>337</v>
      </c>
      <c r="C617" t="s">
        <v>48</v>
      </c>
      <c r="D617" t="s">
        <v>406</v>
      </c>
      <c r="E617" s="3">
        <v>0.4</v>
      </c>
      <c r="F617" t="s">
        <v>27</v>
      </c>
      <c r="G617" t="str">
        <f t="shared" si="27"/>
        <v>LTSU_LV_DemandTHE DENE ADJ 56Summer 2027</v>
      </c>
      <c r="H617" t="s">
        <v>412</v>
      </c>
      <c r="I617" s="64">
        <v>0.01</v>
      </c>
      <c r="J617" s="5">
        <v>46508</v>
      </c>
      <c r="K617" s="5">
        <v>46660</v>
      </c>
      <c r="L617" t="s">
        <v>409</v>
      </c>
      <c r="N617" s="63">
        <v>0.79166666666666663</v>
      </c>
      <c r="O617" s="63">
        <v>0.875</v>
      </c>
      <c r="P617" s="63" t="str">
        <f t="shared" si="28"/>
        <v>19:00 - 21:00</v>
      </c>
      <c r="Q617" t="s">
        <v>415</v>
      </c>
      <c r="R617">
        <v>218</v>
      </c>
      <c r="S617" t="s">
        <v>415</v>
      </c>
      <c r="T617" t="s">
        <v>415</v>
      </c>
      <c r="U617" t="s">
        <v>415</v>
      </c>
      <c r="V617">
        <v>70</v>
      </c>
      <c r="W617" s="5" t="str">
        <f t="shared" si="29"/>
        <v>LTSU_LV_DemandTHE DENE ADJ 56</v>
      </c>
    </row>
    <row r="618" spans="1:23" hidden="1">
      <c r="A618" t="s">
        <v>416</v>
      </c>
      <c r="B618" t="s">
        <v>338</v>
      </c>
      <c r="C618" t="s">
        <v>48</v>
      </c>
      <c r="D618" t="s">
        <v>413</v>
      </c>
      <c r="E618" s="3">
        <v>0.4</v>
      </c>
      <c r="F618" t="s">
        <v>27</v>
      </c>
      <c r="G618" t="str">
        <f t="shared" si="27"/>
        <v>LTSU_LV_DemandTHE DRIVE  58Summer 2027</v>
      </c>
      <c r="H618" t="s">
        <v>412</v>
      </c>
      <c r="I618" s="64">
        <v>1.6836600999999951E-2</v>
      </c>
      <c r="J618" s="5">
        <v>46508</v>
      </c>
      <c r="K618" s="5">
        <v>46660</v>
      </c>
      <c r="L618" t="s">
        <v>409</v>
      </c>
      <c r="N618" s="63">
        <v>0.79166666666666663</v>
      </c>
      <c r="O618" s="63">
        <v>0.875</v>
      </c>
      <c r="P618" s="63" t="str">
        <f t="shared" si="28"/>
        <v>19:00 - 21:00</v>
      </c>
      <c r="Q618" t="s">
        <v>415</v>
      </c>
      <c r="R618">
        <v>218</v>
      </c>
      <c r="S618" t="s">
        <v>415</v>
      </c>
      <c r="T618" t="s">
        <v>415</v>
      </c>
      <c r="U618" t="s">
        <v>415</v>
      </c>
      <c r="V618">
        <v>70</v>
      </c>
      <c r="W618" s="5" t="str">
        <f t="shared" si="29"/>
        <v>LTSU_LV_DemandTHE DRIVE  58</v>
      </c>
    </row>
    <row r="619" spans="1:23" hidden="1">
      <c r="A619" t="s">
        <v>416</v>
      </c>
      <c r="B619" t="s">
        <v>339</v>
      </c>
      <c r="C619" t="s">
        <v>48</v>
      </c>
      <c r="D619" t="s">
        <v>406</v>
      </c>
      <c r="E619" s="3">
        <v>0.4</v>
      </c>
      <c r="F619" t="s">
        <v>27</v>
      </c>
      <c r="G619" t="str">
        <f t="shared" si="27"/>
        <v>LTSU_LV_DemandTHE SALTINGSSummer 2027</v>
      </c>
      <c r="H619" t="s">
        <v>412</v>
      </c>
      <c r="I619" s="64">
        <v>3.0480349725000022E-2</v>
      </c>
      <c r="J619" s="5">
        <v>46508</v>
      </c>
      <c r="K619" s="5">
        <v>46660</v>
      </c>
      <c r="L619" t="s">
        <v>409</v>
      </c>
      <c r="N619" s="63">
        <v>0.79166666666666663</v>
      </c>
      <c r="O619" s="63">
        <v>0.875</v>
      </c>
      <c r="P619" s="63" t="str">
        <f t="shared" si="28"/>
        <v>19:00 - 21:00</v>
      </c>
      <c r="Q619" t="s">
        <v>415</v>
      </c>
      <c r="R619">
        <v>218</v>
      </c>
      <c r="S619" t="s">
        <v>415</v>
      </c>
      <c r="T619" t="s">
        <v>415</v>
      </c>
      <c r="U619" t="s">
        <v>415</v>
      </c>
      <c r="V619">
        <v>70</v>
      </c>
      <c r="W619" s="5" t="str">
        <f t="shared" si="29"/>
        <v>LTSU_LV_DemandTHE SALTINGS</v>
      </c>
    </row>
    <row r="620" spans="1:23" hidden="1">
      <c r="A620" t="s">
        <v>416</v>
      </c>
      <c r="B620" t="s">
        <v>340</v>
      </c>
      <c r="C620" t="s">
        <v>48</v>
      </c>
      <c r="D620" t="s">
        <v>406</v>
      </c>
      <c r="E620" s="3">
        <v>0.4</v>
      </c>
      <c r="F620" t="s">
        <v>27</v>
      </c>
      <c r="G620" t="str">
        <f t="shared" si="27"/>
        <v>LTSU_LV_DemandTHOMPSON ROADSummer 2027</v>
      </c>
      <c r="H620" t="s">
        <v>412</v>
      </c>
      <c r="I620" s="64">
        <v>4.806469950000003E-2</v>
      </c>
      <c r="J620" s="5">
        <v>46508</v>
      </c>
      <c r="K620" s="5">
        <v>46660</v>
      </c>
      <c r="L620" t="s">
        <v>409</v>
      </c>
      <c r="N620" s="63">
        <v>0.79166666666666663</v>
      </c>
      <c r="O620" s="63">
        <v>0.875</v>
      </c>
      <c r="P620" s="63" t="str">
        <f t="shared" si="28"/>
        <v>19:00 - 21:00</v>
      </c>
      <c r="Q620" t="s">
        <v>415</v>
      </c>
      <c r="R620">
        <v>218</v>
      </c>
      <c r="S620" t="s">
        <v>415</v>
      </c>
      <c r="T620" t="s">
        <v>415</v>
      </c>
      <c r="U620" t="s">
        <v>415</v>
      </c>
      <c r="V620">
        <v>70</v>
      </c>
      <c r="W620" s="5" t="str">
        <f t="shared" si="29"/>
        <v>LTSU_LV_DemandTHOMPSON ROAD</v>
      </c>
    </row>
    <row r="621" spans="1:23" hidden="1">
      <c r="A621" t="s">
        <v>416</v>
      </c>
      <c r="B621" t="s">
        <v>341</v>
      </c>
      <c r="C621" t="s">
        <v>48</v>
      </c>
      <c r="D621" t="s">
        <v>406</v>
      </c>
      <c r="E621" s="3">
        <v>0.4</v>
      </c>
      <c r="F621" t="s">
        <v>27</v>
      </c>
      <c r="G621" t="str">
        <f t="shared" si="27"/>
        <v>LTSU_LV_DemandTHORNTON RD FLATSSummer 2027</v>
      </c>
      <c r="H621" t="s">
        <v>412</v>
      </c>
      <c r="I621" s="64">
        <v>1.285083149999997E-2</v>
      </c>
      <c r="J621" s="5">
        <v>46508</v>
      </c>
      <c r="K621" s="5">
        <v>46660</v>
      </c>
      <c r="L621" t="s">
        <v>409</v>
      </c>
      <c r="N621" s="63">
        <v>0.79166666666666663</v>
      </c>
      <c r="O621" s="63">
        <v>0.875</v>
      </c>
      <c r="P621" s="63" t="str">
        <f t="shared" si="28"/>
        <v>19:00 - 21:00</v>
      </c>
      <c r="Q621" t="s">
        <v>415</v>
      </c>
      <c r="R621">
        <v>218</v>
      </c>
      <c r="S621" t="s">
        <v>415</v>
      </c>
      <c r="T621" t="s">
        <v>415</v>
      </c>
      <c r="U621" t="s">
        <v>415</v>
      </c>
      <c r="V621">
        <v>70</v>
      </c>
      <c r="W621" s="5" t="str">
        <f t="shared" si="29"/>
        <v>LTSU_LV_DemandTHORNTON RD FLATS</v>
      </c>
    </row>
    <row r="622" spans="1:23" hidden="1">
      <c r="A622" t="s">
        <v>416</v>
      </c>
      <c r="B622" t="s">
        <v>342</v>
      </c>
      <c r="C622" t="s">
        <v>48</v>
      </c>
      <c r="D622" t="s">
        <v>413</v>
      </c>
      <c r="E622" s="3">
        <v>0.4</v>
      </c>
      <c r="F622" t="s">
        <v>27</v>
      </c>
      <c r="G622" t="str">
        <f t="shared" si="27"/>
        <v>LTSU_LV_DemandTHOROLD RD R/O 227Summer 2027</v>
      </c>
      <c r="H622" t="s">
        <v>412</v>
      </c>
      <c r="I622" s="64">
        <v>7.7322561500000053E-2</v>
      </c>
      <c r="J622" s="5">
        <v>46508</v>
      </c>
      <c r="K622" s="5">
        <v>46660</v>
      </c>
      <c r="L622" t="s">
        <v>409</v>
      </c>
      <c r="N622" s="63">
        <v>0.79166666666666663</v>
      </c>
      <c r="O622" s="63">
        <v>0.875</v>
      </c>
      <c r="P622" s="63" t="str">
        <f t="shared" si="28"/>
        <v>19:00 - 21:00</v>
      </c>
      <c r="Q622" t="s">
        <v>415</v>
      </c>
      <c r="R622">
        <v>218</v>
      </c>
      <c r="S622" t="s">
        <v>415</v>
      </c>
      <c r="T622" t="s">
        <v>415</v>
      </c>
      <c r="U622" t="s">
        <v>415</v>
      </c>
      <c r="V622">
        <v>70</v>
      </c>
      <c r="W622" s="5" t="str">
        <f t="shared" si="29"/>
        <v>LTSU_LV_DemandTHOROLD RD R/O 227</v>
      </c>
    </row>
    <row r="623" spans="1:23" hidden="1">
      <c r="A623" t="s">
        <v>416</v>
      </c>
      <c r="B623" t="s">
        <v>343</v>
      </c>
      <c r="C623" t="s">
        <v>48</v>
      </c>
      <c r="D623" t="s">
        <v>414</v>
      </c>
      <c r="E623" s="3">
        <v>0.4</v>
      </c>
      <c r="F623" t="s">
        <v>27</v>
      </c>
      <c r="G623" t="str">
        <f t="shared" si="27"/>
        <v>LTSU_LV_DemandTITIAN ROADSummer 2027</v>
      </c>
      <c r="H623" t="s">
        <v>412</v>
      </c>
      <c r="I623" s="64">
        <v>0.01</v>
      </c>
      <c r="J623" s="5">
        <v>46508</v>
      </c>
      <c r="K623" s="5">
        <v>46660</v>
      </c>
      <c r="L623" t="s">
        <v>409</v>
      </c>
      <c r="N623" s="63">
        <v>0.79166666666666663</v>
      </c>
      <c r="O623" s="63">
        <v>0.875</v>
      </c>
      <c r="P623" s="63" t="str">
        <f t="shared" si="28"/>
        <v>19:00 - 21:00</v>
      </c>
      <c r="Q623" t="s">
        <v>415</v>
      </c>
      <c r="R623">
        <v>218</v>
      </c>
      <c r="S623" t="s">
        <v>415</v>
      </c>
      <c r="T623" t="s">
        <v>415</v>
      </c>
      <c r="U623" t="s">
        <v>415</v>
      </c>
      <c r="V623">
        <v>70</v>
      </c>
      <c r="W623" s="5" t="str">
        <f t="shared" si="29"/>
        <v>LTSU_LV_DemandTITIAN ROAD</v>
      </c>
    </row>
    <row r="624" spans="1:23" hidden="1">
      <c r="A624" t="s">
        <v>416</v>
      </c>
      <c r="B624" t="s">
        <v>344</v>
      </c>
      <c r="C624" t="s">
        <v>48</v>
      </c>
      <c r="D624" t="s">
        <v>406</v>
      </c>
      <c r="E624" s="3">
        <v>0.4</v>
      </c>
      <c r="F624" t="s">
        <v>27</v>
      </c>
      <c r="G624" t="str">
        <f t="shared" si="27"/>
        <v>LTSU_LV_DemandTOWER AVSummer 2027</v>
      </c>
      <c r="H624" t="s">
        <v>412</v>
      </c>
      <c r="I624" s="64">
        <v>3.2623584300000001E-2</v>
      </c>
      <c r="J624" s="5">
        <v>46508</v>
      </c>
      <c r="K624" s="5">
        <v>46660</v>
      </c>
      <c r="L624" t="s">
        <v>409</v>
      </c>
      <c r="N624" s="63">
        <v>0.79166666666666663</v>
      </c>
      <c r="O624" s="63">
        <v>0.875</v>
      </c>
      <c r="P624" s="63" t="str">
        <f t="shared" si="28"/>
        <v>19:00 - 21:00</v>
      </c>
      <c r="Q624" t="s">
        <v>415</v>
      </c>
      <c r="R624">
        <v>218</v>
      </c>
      <c r="S624" t="s">
        <v>415</v>
      </c>
      <c r="T624" t="s">
        <v>415</v>
      </c>
      <c r="U624" t="s">
        <v>415</v>
      </c>
      <c r="V624">
        <v>70</v>
      </c>
      <c r="W624" s="5" t="str">
        <f t="shared" si="29"/>
        <v>LTSU_LV_DemandTOWER AV</v>
      </c>
    </row>
    <row r="625" spans="1:23" hidden="1">
      <c r="A625" t="s">
        <v>416</v>
      </c>
      <c r="B625" t="s">
        <v>345</v>
      </c>
      <c r="C625" t="s">
        <v>48</v>
      </c>
      <c r="D625" t="s">
        <v>414</v>
      </c>
      <c r="E625" s="3">
        <v>0.4</v>
      </c>
      <c r="F625" t="s">
        <v>27</v>
      </c>
      <c r="G625" t="str">
        <f t="shared" si="27"/>
        <v>LTSU_LV_DemandTOWERS VIEWSummer 2027</v>
      </c>
      <c r="H625" t="s">
        <v>412</v>
      </c>
      <c r="I625" s="64">
        <v>2.7080916499999996E-2</v>
      </c>
      <c r="J625" s="5">
        <v>46508</v>
      </c>
      <c r="K625" s="5">
        <v>46660</v>
      </c>
      <c r="L625" t="s">
        <v>409</v>
      </c>
      <c r="N625" s="63">
        <v>0.79166666666666663</v>
      </c>
      <c r="O625" s="63">
        <v>0.875</v>
      </c>
      <c r="P625" s="63" t="str">
        <f t="shared" si="28"/>
        <v>19:00 - 21:00</v>
      </c>
      <c r="Q625" t="s">
        <v>415</v>
      </c>
      <c r="R625">
        <v>218</v>
      </c>
      <c r="S625" t="s">
        <v>415</v>
      </c>
      <c r="T625" t="s">
        <v>415</v>
      </c>
      <c r="U625" t="s">
        <v>415</v>
      </c>
      <c r="V625">
        <v>70</v>
      </c>
      <c r="W625" s="5" t="str">
        <f t="shared" si="29"/>
        <v>LTSU_LV_DemandTOWERS VIEW</v>
      </c>
    </row>
    <row r="626" spans="1:23" hidden="1">
      <c r="A626" t="s">
        <v>416</v>
      </c>
      <c r="B626" t="s">
        <v>346</v>
      </c>
      <c r="C626" t="s">
        <v>48</v>
      </c>
      <c r="D626" t="s">
        <v>414</v>
      </c>
      <c r="E626" s="3">
        <v>0.4</v>
      </c>
      <c r="F626" t="s">
        <v>27</v>
      </c>
      <c r="G626" t="str">
        <f t="shared" si="27"/>
        <v>LTSU_LV_DemandTOWERS VIEW EASTSummer 2027</v>
      </c>
      <c r="H626" t="s">
        <v>412</v>
      </c>
      <c r="I626" s="64">
        <v>0.10391240150000003</v>
      </c>
      <c r="J626" s="5">
        <v>46508</v>
      </c>
      <c r="K626" s="5">
        <v>46660</v>
      </c>
      <c r="L626" t="s">
        <v>409</v>
      </c>
      <c r="N626" s="63">
        <v>0.79166666666666663</v>
      </c>
      <c r="O626" s="63">
        <v>0.875</v>
      </c>
      <c r="P626" s="63" t="str">
        <f t="shared" si="28"/>
        <v>19:00 - 21:00</v>
      </c>
      <c r="Q626" t="s">
        <v>415</v>
      </c>
      <c r="R626">
        <v>218</v>
      </c>
      <c r="S626" t="s">
        <v>415</v>
      </c>
      <c r="T626" t="s">
        <v>415</v>
      </c>
      <c r="U626" t="s">
        <v>415</v>
      </c>
      <c r="V626">
        <v>70</v>
      </c>
      <c r="W626" s="5" t="str">
        <f t="shared" si="29"/>
        <v>LTSU_LV_DemandTOWERS VIEW EAST</v>
      </c>
    </row>
    <row r="627" spans="1:23" hidden="1">
      <c r="A627" t="s">
        <v>416</v>
      </c>
      <c r="B627" t="s">
        <v>347</v>
      </c>
      <c r="C627" t="s">
        <v>48</v>
      </c>
      <c r="D627" t="s">
        <v>413</v>
      </c>
      <c r="E627" s="3">
        <v>0.4</v>
      </c>
      <c r="F627" t="s">
        <v>27</v>
      </c>
      <c r="G627" t="str">
        <f t="shared" si="27"/>
        <v>LTSU_LV_DemandTREBOVIR RD 1-3Summer 2027</v>
      </c>
      <c r="H627" t="s">
        <v>412</v>
      </c>
      <c r="I627" s="64">
        <v>3.1976416500000049E-2</v>
      </c>
      <c r="J627" s="5">
        <v>46508</v>
      </c>
      <c r="K627" s="5">
        <v>46660</v>
      </c>
      <c r="L627" t="s">
        <v>409</v>
      </c>
      <c r="N627" s="63">
        <v>0.79166666666666663</v>
      </c>
      <c r="O627" s="63">
        <v>0.875</v>
      </c>
      <c r="P627" s="63" t="str">
        <f t="shared" si="28"/>
        <v>19:00 - 21:00</v>
      </c>
      <c r="Q627" t="s">
        <v>415</v>
      </c>
      <c r="R627">
        <v>218</v>
      </c>
      <c r="S627" t="s">
        <v>415</v>
      </c>
      <c r="T627" t="s">
        <v>415</v>
      </c>
      <c r="U627" t="s">
        <v>415</v>
      </c>
      <c r="V627">
        <v>70</v>
      </c>
      <c r="W627" s="5" t="str">
        <f t="shared" si="29"/>
        <v>LTSU_LV_DemandTREBOVIR RD 1-3</v>
      </c>
    </row>
    <row r="628" spans="1:23" hidden="1">
      <c r="A628" t="s">
        <v>416</v>
      </c>
      <c r="B628" t="s">
        <v>348</v>
      </c>
      <c r="C628" t="s">
        <v>48</v>
      </c>
      <c r="D628" t="s">
        <v>406</v>
      </c>
      <c r="E628" s="3">
        <v>0.4</v>
      </c>
      <c r="F628" t="s">
        <v>27</v>
      </c>
      <c r="G628" t="str">
        <f t="shared" si="27"/>
        <v>LTSU_LV_DemandTUBEWAYSSummer 2027</v>
      </c>
      <c r="H628" t="s">
        <v>412</v>
      </c>
      <c r="I628" s="64">
        <v>3.1403156699999997E-2</v>
      </c>
      <c r="J628" s="5">
        <v>46508</v>
      </c>
      <c r="K628" s="5">
        <v>46660</v>
      </c>
      <c r="L628" t="s">
        <v>409</v>
      </c>
      <c r="N628" s="63">
        <v>0.79166666666666663</v>
      </c>
      <c r="O628" s="63">
        <v>0.875</v>
      </c>
      <c r="P628" s="63" t="str">
        <f t="shared" si="28"/>
        <v>19:00 - 21:00</v>
      </c>
      <c r="Q628" t="s">
        <v>415</v>
      </c>
      <c r="R628">
        <v>218</v>
      </c>
      <c r="S628" t="s">
        <v>415</v>
      </c>
      <c r="T628" t="s">
        <v>415</v>
      </c>
      <c r="U628" t="s">
        <v>415</v>
      </c>
      <c r="V628">
        <v>70</v>
      </c>
      <c r="W628" s="5" t="str">
        <f t="shared" si="29"/>
        <v>LTSU_LV_DemandTUBEWAYS</v>
      </c>
    </row>
    <row r="629" spans="1:23" hidden="1">
      <c r="A629" t="s">
        <v>416</v>
      </c>
      <c r="B629" t="s">
        <v>349</v>
      </c>
      <c r="C629" t="s">
        <v>48</v>
      </c>
      <c r="D629" t="s">
        <v>413</v>
      </c>
      <c r="E629" s="3">
        <v>0.4</v>
      </c>
      <c r="F629" t="s">
        <v>27</v>
      </c>
      <c r="G629" t="str">
        <f t="shared" si="27"/>
        <v>LTSU_LV_DemandTWYFORD RD ADJ 31Summer 2027</v>
      </c>
      <c r="H629" t="s">
        <v>412</v>
      </c>
      <c r="I629" s="64">
        <v>0.01</v>
      </c>
      <c r="J629" s="5">
        <v>46508</v>
      </c>
      <c r="K629" s="5">
        <v>46660</v>
      </c>
      <c r="L629" t="s">
        <v>409</v>
      </c>
      <c r="N629" s="63">
        <v>0.79166666666666663</v>
      </c>
      <c r="O629" s="63">
        <v>0.875</v>
      </c>
      <c r="P629" s="63" t="str">
        <f t="shared" si="28"/>
        <v>19:00 - 21:00</v>
      </c>
      <c r="Q629" t="s">
        <v>415</v>
      </c>
      <c r="R629">
        <v>218</v>
      </c>
      <c r="S629" t="s">
        <v>415</v>
      </c>
      <c r="T629" t="s">
        <v>415</v>
      </c>
      <c r="U629" t="s">
        <v>415</v>
      </c>
      <c r="V629">
        <v>70</v>
      </c>
      <c r="W629" s="5" t="str">
        <f t="shared" si="29"/>
        <v>LTSU_LV_DemandTWYFORD RD ADJ 31</v>
      </c>
    </row>
    <row r="630" spans="1:23" hidden="1">
      <c r="A630" t="s">
        <v>416</v>
      </c>
      <c r="B630" t="s">
        <v>350</v>
      </c>
      <c r="C630" t="s">
        <v>48</v>
      </c>
      <c r="D630" t="s">
        <v>414</v>
      </c>
      <c r="E630" s="3">
        <v>0.4</v>
      </c>
      <c r="F630" t="s">
        <v>27</v>
      </c>
      <c r="G630" t="str">
        <f t="shared" si="27"/>
        <v>LTSU_LV_DemandUNITED DAIRIESSummer 2027</v>
      </c>
      <c r="H630" t="s">
        <v>412</v>
      </c>
      <c r="I630" s="64">
        <v>9.0418462499999963E-2</v>
      </c>
      <c r="J630" s="5">
        <v>46508</v>
      </c>
      <c r="K630" s="5">
        <v>46660</v>
      </c>
      <c r="L630" t="s">
        <v>409</v>
      </c>
      <c r="N630" s="63">
        <v>0.79166666666666663</v>
      </c>
      <c r="O630" s="63">
        <v>0.875</v>
      </c>
      <c r="P630" s="63" t="str">
        <f t="shared" si="28"/>
        <v>19:00 - 21:00</v>
      </c>
      <c r="Q630" t="s">
        <v>415</v>
      </c>
      <c r="R630">
        <v>218</v>
      </c>
      <c r="S630" t="s">
        <v>415</v>
      </c>
      <c r="T630" t="s">
        <v>415</v>
      </c>
      <c r="U630" t="s">
        <v>415</v>
      </c>
      <c r="V630">
        <v>70</v>
      </c>
      <c r="W630" s="5" t="str">
        <f t="shared" si="29"/>
        <v>LTSU_LV_DemandUNITED DAIRIES</v>
      </c>
    </row>
    <row r="631" spans="1:23" hidden="1">
      <c r="A631" t="s">
        <v>416</v>
      </c>
      <c r="B631" t="s">
        <v>351</v>
      </c>
      <c r="C631" t="s">
        <v>48</v>
      </c>
      <c r="D631" t="s">
        <v>413</v>
      </c>
      <c r="E631" s="3">
        <v>0.4</v>
      </c>
      <c r="F631" t="s">
        <v>27</v>
      </c>
      <c r="G631" t="str">
        <f t="shared" si="27"/>
        <v>LTSU_LV_DemandUPPER CLAPTON RD 37-39Summer 2027</v>
      </c>
      <c r="H631" t="s">
        <v>412</v>
      </c>
      <c r="I631" s="64">
        <v>5.2662949000000014E-2</v>
      </c>
      <c r="J631" s="5">
        <v>46508</v>
      </c>
      <c r="K631" s="5">
        <v>46660</v>
      </c>
      <c r="L631" t="s">
        <v>409</v>
      </c>
      <c r="N631" s="63">
        <v>0.79166666666666663</v>
      </c>
      <c r="O631" s="63">
        <v>0.875</v>
      </c>
      <c r="P631" s="63" t="str">
        <f t="shared" si="28"/>
        <v>19:00 - 21:00</v>
      </c>
      <c r="Q631" t="s">
        <v>415</v>
      </c>
      <c r="R631">
        <v>218</v>
      </c>
      <c r="S631" t="s">
        <v>415</v>
      </c>
      <c r="T631" t="s">
        <v>415</v>
      </c>
      <c r="U631" t="s">
        <v>415</v>
      </c>
      <c r="V631">
        <v>70</v>
      </c>
      <c r="W631" s="5" t="str">
        <f t="shared" si="29"/>
        <v>LTSU_LV_DemandUPPER CLAPTON RD 37-39</v>
      </c>
    </row>
    <row r="632" spans="1:23" hidden="1">
      <c r="A632" t="s">
        <v>416</v>
      </c>
      <c r="B632" t="s">
        <v>352</v>
      </c>
      <c r="C632" t="s">
        <v>48</v>
      </c>
      <c r="D632" t="s">
        <v>413</v>
      </c>
      <c r="E632" s="3">
        <v>0.4</v>
      </c>
      <c r="F632" t="s">
        <v>27</v>
      </c>
      <c r="G632" t="str">
        <f t="shared" si="27"/>
        <v>LTSU_LV_DemandUPPER HOLLOWAY STATIONSummer 2027</v>
      </c>
      <c r="H632" t="s">
        <v>412</v>
      </c>
      <c r="I632" s="64">
        <v>2.2558451999999955E-2</v>
      </c>
      <c r="J632" s="5">
        <v>46508</v>
      </c>
      <c r="K632" s="5">
        <v>46660</v>
      </c>
      <c r="L632" t="s">
        <v>409</v>
      </c>
      <c r="N632" s="63">
        <v>0.79166666666666663</v>
      </c>
      <c r="O632" s="63">
        <v>0.875</v>
      </c>
      <c r="P632" s="63" t="str">
        <f t="shared" si="28"/>
        <v>19:00 - 21:00</v>
      </c>
      <c r="Q632" t="s">
        <v>415</v>
      </c>
      <c r="R632">
        <v>218</v>
      </c>
      <c r="S632" t="s">
        <v>415</v>
      </c>
      <c r="T632" t="s">
        <v>415</v>
      </c>
      <c r="U632" t="s">
        <v>415</v>
      </c>
      <c r="V632">
        <v>70</v>
      </c>
      <c r="W632" s="5" t="str">
        <f t="shared" si="29"/>
        <v>LTSU_LV_DemandUPPER HOLLOWAY STATION</v>
      </c>
    </row>
    <row r="633" spans="1:23" hidden="1">
      <c r="A633" t="s">
        <v>416</v>
      </c>
      <c r="B633" t="s">
        <v>353</v>
      </c>
      <c r="C633" t="s">
        <v>48</v>
      </c>
      <c r="D633" t="s">
        <v>413</v>
      </c>
      <c r="E633" s="3">
        <v>0.4</v>
      </c>
      <c r="F633" t="s">
        <v>27</v>
      </c>
      <c r="G633" t="str">
        <f t="shared" si="27"/>
        <v>LTSU_LV_DemandUPPER WICKHAM LANE R/O 98Summer 2027</v>
      </c>
      <c r="H633" t="s">
        <v>412</v>
      </c>
      <c r="I633" s="64">
        <v>0.01</v>
      </c>
      <c r="J633" s="5">
        <v>46508</v>
      </c>
      <c r="K633" s="5">
        <v>46660</v>
      </c>
      <c r="L633" t="s">
        <v>409</v>
      </c>
      <c r="N633" s="63">
        <v>0.79166666666666663</v>
      </c>
      <c r="O633" s="63">
        <v>0.875</v>
      </c>
      <c r="P633" s="63" t="str">
        <f t="shared" si="28"/>
        <v>19:00 - 21:00</v>
      </c>
      <c r="Q633" t="s">
        <v>415</v>
      </c>
      <c r="R633">
        <v>218</v>
      </c>
      <c r="S633" t="s">
        <v>415</v>
      </c>
      <c r="T633" t="s">
        <v>415</v>
      </c>
      <c r="U633" t="s">
        <v>415</v>
      </c>
      <c r="V633">
        <v>70</v>
      </c>
      <c r="W633" s="5" t="str">
        <f t="shared" si="29"/>
        <v>LTSU_LV_DemandUPPER WICKHAM LANE R/O 98</v>
      </c>
    </row>
    <row r="634" spans="1:23" hidden="1">
      <c r="A634" t="s">
        <v>416</v>
      </c>
      <c r="B634" t="s">
        <v>354</v>
      </c>
      <c r="C634" t="s">
        <v>48</v>
      </c>
      <c r="D634" t="s">
        <v>413</v>
      </c>
      <c r="E634" s="3">
        <v>0.4</v>
      </c>
      <c r="F634" t="s">
        <v>27</v>
      </c>
      <c r="G634" t="str">
        <f t="shared" si="27"/>
        <v>LTSU_LV_DemandUPTON LANE WATNEYSSummer 2027</v>
      </c>
      <c r="H634" t="s">
        <v>412</v>
      </c>
      <c r="I634" s="64">
        <v>6.8718371999999972E-2</v>
      </c>
      <c r="J634" s="5">
        <v>46508</v>
      </c>
      <c r="K634" s="5">
        <v>46660</v>
      </c>
      <c r="L634" t="s">
        <v>409</v>
      </c>
      <c r="N634" s="63">
        <v>0.79166666666666663</v>
      </c>
      <c r="O634" s="63">
        <v>0.875</v>
      </c>
      <c r="P634" s="63" t="str">
        <f t="shared" si="28"/>
        <v>19:00 - 21:00</v>
      </c>
      <c r="Q634" t="s">
        <v>415</v>
      </c>
      <c r="R634">
        <v>218</v>
      </c>
      <c r="S634" t="s">
        <v>415</v>
      </c>
      <c r="T634" t="s">
        <v>415</v>
      </c>
      <c r="U634" t="s">
        <v>415</v>
      </c>
      <c r="V634">
        <v>70</v>
      </c>
      <c r="W634" s="5" t="str">
        <f t="shared" si="29"/>
        <v>LTSU_LV_DemandUPTON LANE WATNEYS</v>
      </c>
    </row>
    <row r="635" spans="1:23" hidden="1">
      <c r="A635" t="s">
        <v>416</v>
      </c>
      <c r="B635" t="s">
        <v>355</v>
      </c>
      <c r="C635" t="s">
        <v>48</v>
      </c>
      <c r="D635" t="s">
        <v>413</v>
      </c>
      <c r="E635" s="3">
        <v>0.4</v>
      </c>
      <c r="F635" t="s">
        <v>27</v>
      </c>
      <c r="G635" t="str">
        <f t="shared" si="27"/>
        <v>LTSU_LV_DemandVALMAR RD SCHOOLSummer 2027</v>
      </c>
      <c r="H635" t="s">
        <v>412</v>
      </c>
      <c r="I635" s="64">
        <v>6.1227144499999997E-2</v>
      </c>
      <c r="J635" s="5">
        <v>46508</v>
      </c>
      <c r="K635" s="5">
        <v>46660</v>
      </c>
      <c r="L635" t="s">
        <v>409</v>
      </c>
      <c r="N635" s="63">
        <v>0.79166666666666663</v>
      </c>
      <c r="O635" s="63">
        <v>0.875</v>
      </c>
      <c r="P635" s="63" t="str">
        <f t="shared" si="28"/>
        <v>19:00 - 21:00</v>
      </c>
      <c r="Q635" t="s">
        <v>415</v>
      </c>
      <c r="R635">
        <v>218</v>
      </c>
      <c r="S635" t="s">
        <v>415</v>
      </c>
      <c r="T635" t="s">
        <v>415</v>
      </c>
      <c r="U635" t="s">
        <v>415</v>
      </c>
      <c r="V635">
        <v>70</v>
      </c>
      <c r="W635" s="5" t="str">
        <f t="shared" si="29"/>
        <v>LTSU_LV_DemandVALMAR RD SCHOOL</v>
      </c>
    </row>
    <row r="636" spans="1:23" hidden="1">
      <c r="A636" t="s">
        <v>416</v>
      </c>
      <c r="B636" t="s">
        <v>356</v>
      </c>
      <c r="C636" t="s">
        <v>48</v>
      </c>
      <c r="D636" t="s">
        <v>406</v>
      </c>
      <c r="E636" s="3">
        <v>0.4</v>
      </c>
      <c r="F636" t="s">
        <v>27</v>
      </c>
      <c r="G636" t="str">
        <f t="shared" si="27"/>
        <v>LTSU_LV_DemandVILLAGESummer 2027</v>
      </c>
      <c r="H636" t="s">
        <v>412</v>
      </c>
      <c r="I636" s="64">
        <v>3.2620516739999973E-2</v>
      </c>
      <c r="J636" s="5">
        <v>46508</v>
      </c>
      <c r="K636" s="5">
        <v>46660</v>
      </c>
      <c r="L636" t="s">
        <v>409</v>
      </c>
      <c r="N636" s="63">
        <v>0.79166666666666663</v>
      </c>
      <c r="O636" s="63">
        <v>0.875</v>
      </c>
      <c r="P636" s="63" t="str">
        <f t="shared" si="28"/>
        <v>19:00 - 21:00</v>
      </c>
      <c r="Q636" t="s">
        <v>415</v>
      </c>
      <c r="R636">
        <v>218</v>
      </c>
      <c r="S636" t="s">
        <v>415</v>
      </c>
      <c r="T636" t="s">
        <v>415</v>
      </c>
      <c r="U636" t="s">
        <v>415</v>
      </c>
      <c r="V636">
        <v>70</v>
      </c>
      <c r="W636" s="5" t="str">
        <f t="shared" si="29"/>
        <v>LTSU_LV_DemandVILLAGE</v>
      </c>
    </row>
    <row r="637" spans="1:23" hidden="1">
      <c r="A637" t="s">
        <v>416</v>
      </c>
      <c r="B637" t="s">
        <v>357</v>
      </c>
      <c r="C637" t="s">
        <v>48</v>
      </c>
      <c r="D637" t="s">
        <v>414</v>
      </c>
      <c r="E637" s="3">
        <v>0.4</v>
      </c>
      <c r="F637" t="s">
        <v>27</v>
      </c>
      <c r="G637" t="str">
        <f t="shared" si="27"/>
        <v>LTSU_LV_DemandVILLIERS AVENUESummer 2027</v>
      </c>
      <c r="H637" t="s">
        <v>412</v>
      </c>
      <c r="I637" s="64">
        <v>1.2414102499999968E-2</v>
      </c>
      <c r="J637" s="5">
        <v>46508</v>
      </c>
      <c r="K637" s="5">
        <v>46660</v>
      </c>
      <c r="L637" t="s">
        <v>409</v>
      </c>
      <c r="N637" s="63">
        <v>0.79166666666666663</v>
      </c>
      <c r="O637" s="63">
        <v>0.875</v>
      </c>
      <c r="P637" s="63" t="str">
        <f t="shared" si="28"/>
        <v>19:00 - 21:00</v>
      </c>
      <c r="Q637" t="s">
        <v>415</v>
      </c>
      <c r="R637">
        <v>218</v>
      </c>
      <c r="S637" t="s">
        <v>415</v>
      </c>
      <c r="T637" t="s">
        <v>415</v>
      </c>
      <c r="U637" t="s">
        <v>415</v>
      </c>
      <c r="V637">
        <v>70</v>
      </c>
      <c r="W637" s="5" t="str">
        <f t="shared" si="29"/>
        <v>LTSU_LV_DemandVILLIERS AVENUE</v>
      </c>
    </row>
    <row r="638" spans="1:23" hidden="1">
      <c r="A638" t="s">
        <v>416</v>
      </c>
      <c r="B638" t="s">
        <v>358</v>
      </c>
      <c r="C638" t="s">
        <v>48</v>
      </c>
      <c r="D638" t="s">
        <v>406</v>
      </c>
      <c r="E638" s="3">
        <v>0.4</v>
      </c>
      <c r="F638" t="s">
        <v>27</v>
      </c>
      <c r="G638" t="str">
        <f t="shared" si="27"/>
        <v>LTSU_LV_DemandWALCOTT EASTSummer 2027</v>
      </c>
      <c r="H638" t="s">
        <v>412</v>
      </c>
      <c r="I638" s="64">
        <v>0.12929112315000002</v>
      </c>
      <c r="J638" s="5">
        <v>46508</v>
      </c>
      <c r="K638" s="5">
        <v>46660</v>
      </c>
      <c r="L638" t="s">
        <v>409</v>
      </c>
      <c r="N638" s="63">
        <v>0.79166666666666663</v>
      </c>
      <c r="O638" s="63">
        <v>0.875</v>
      </c>
      <c r="P638" s="63" t="str">
        <f t="shared" si="28"/>
        <v>19:00 - 21:00</v>
      </c>
      <c r="Q638" t="s">
        <v>415</v>
      </c>
      <c r="R638">
        <v>218</v>
      </c>
      <c r="S638" t="s">
        <v>415</v>
      </c>
      <c r="T638" t="s">
        <v>415</v>
      </c>
      <c r="U638" t="s">
        <v>415</v>
      </c>
      <c r="V638">
        <v>70</v>
      </c>
      <c r="W638" s="5" t="str">
        <f t="shared" si="29"/>
        <v>LTSU_LV_DemandWALCOTT EAST</v>
      </c>
    </row>
    <row r="639" spans="1:23" hidden="1">
      <c r="A639" t="s">
        <v>416</v>
      </c>
      <c r="B639" t="s">
        <v>359</v>
      </c>
      <c r="C639" t="s">
        <v>48</v>
      </c>
      <c r="D639" t="s">
        <v>414</v>
      </c>
      <c r="E639" s="3">
        <v>0.4</v>
      </c>
      <c r="F639" t="s">
        <v>27</v>
      </c>
      <c r="G639" t="str">
        <f t="shared" si="27"/>
        <v>LTSU_LV_DemandWALTON ROAD (CHURCH FARM SCHOOL)Summer 2027</v>
      </c>
      <c r="H639" t="s">
        <v>412</v>
      </c>
      <c r="I639" s="64">
        <v>0.01</v>
      </c>
      <c r="J639" s="5">
        <v>46508</v>
      </c>
      <c r="K639" s="5">
        <v>46660</v>
      </c>
      <c r="L639" t="s">
        <v>409</v>
      </c>
      <c r="N639" s="63">
        <v>0.79166666666666663</v>
      </c>
      <c r="O639" s="63">
        <v>0.875</v>
      </c>
      <c r="P639" s="63" t="str">
        <f t="shared" si="28"/>
        <v>19:00 - 21:00</v>
      </c>
      <c r="Q639" t="s">
        <v>415</v>
      </c>
      <c r="R639">
        <v>218</v>
      </c>
      <c r="S639" t="s">
        <v>415</v>
      </c>
      <c r="T639" t="s">
        <v>415</v>
      </c>
      <c r="U639" t="s">
        <v>415</v>
      </c>
      <c r="V639">
        <v>70</v>
      </c>
      <c r="W639" s="5" t="str">
        <f t="shared" si="29"/>
        <v>LTSU_LV_DemandWALTON ROAD (CHURCH FARM SCHOOL)</v>
      </c>
    </row>
    <row r="640" spans="1:23" hidden="1">
      <c r="A640" t="s">
        <v>416</v>
      </c>
      <c r="B640" t="s">
        <v>360</v>
      </c>
      <c r="C640" t="s">
        <v>48</v>
      </c>
      <c r="D640" t="s">
        <v>414</v>
      </c>
      <c r="E640" s="3">
        <v>0.4</v>
      </c>
      <c r="F640" t="s">
        <v>27</v>
      </c>
      <c r="G640" t="str">
        <f t="shared" si="27"/>
        <v>LTSU_LV_DemandWARHAM ROADSummer 2027</v>
      </c>
      <c r="H640" t="s">
        <v>412</v>
      </c>
      <c r="I640" s="64">
        <v>4.3124567100000039E-2</v>
      </c>
      <c r="J640" s="5">
        <v>46508</v>
      </c>
      <c r="K640" s="5">
        <v>46660</v>
      </c>
      <c r="L640" t="s">
        <v>409</v>
      </c>
      <c r="N640" s="63">
        <v>0.79166666666666663</v>
      </c>
      <c r="O640" s="63">
        <v>0.875</v>
      </c>
      <c r="P640" s="63" t="str">
        <f t="shared" si="28"/>
        <v>19:00 - 21:00</v>
      </c>
      <c r="Q640" t="s">
        <v>415</v>
      </c>
      <c r="R640">
        <v>218</v>
      </c>
      <c r="S640" t="s">
        <v>415</v>
      </c>
      <c r="T640" t="s">
        <v>415</v>
      </c>
      <c r="U640" t="s">
        <v>415</v>
      </c>
      <c r="V640">
        <v>70</v>
      </c>
      <c r="W640" s="5" t="str">
        <f t="shared" si="29"/>
        <v>LTSU_LV_DemandWARHAM ROAD</v>
      </c>
    </row>
    <row r="641" spans="1:23" hidden="1">
      <c r="A641" t="s">
        <v>416</v>
      </c>
      <c r="B641" t="s">
        <v>361</v>
      </c>
      <c r="C641" t="s">
        <v>48</v>
      </c>
      <c r="D641" t="s">
        <v>413</v>
      </c>
      <c r="E641" s="3">
        <v>0.4</v>
      </c>
      <c r="F641" t="s">
        <v>27</v>
      </c>
      <c r="G641" t="str">
        <f t="shared" si="27"/>
        <v>LTSU_LV_DemandWARNDON STSummer 2027</v>
      </c>
      <c r="H641" t="s">
        <v>412</v>
      </c>
      <c r="I641" s="64">
        <v>1.2226730500000007E-2</v>
      </c>
      <c r="J641" s="5">
        <v>46508</v>
      </c>
      <c r="K641" s="5">
        <v>46660</v>
      </c>
      <c r="L641" t="s">
        <v>409</v>
      </c>
      <c r="N641" s="63">
        <v>0.79166666666666663</v>
      </c>
      <c r="O641" s="63">
        <v>0.875</v>
      </c>
      <c r="P641" s="63" t="str">
        <f t="shared" si="28"/>
        <v>19:00 - 21:00</v>
      </c>
      <c r="Q641" t="s">
        <v>415</v>
      </c>
      <c r="R641">
        <v>218</v>
      </c>
      <c r="S641" t="s">
        <v>415</v>
      </c>
      <c r="T641" t="s">
        <v>415</v>
      </c>
      <c r="U641" t="s">
        <v>415</v>
      </c>
      <c r="V641">
        <v>70</v>
      </c>
      <c r="W641" s="5" t="str">
        <f t="shared" si="29"/>
        <v>LTSU_LV_DemandWARNDON ST</v>
      </c>
    </row>
    <row r="642" spans="1:23" hidden="1">
      <c r="A642" t="s">
        <v>416</v>
      </c>
      <c r="B642" t="s">
        <v>362</v>
      </c>
      <c r="C642" t="s">
        <v>48</v>
      </c>
      <c r="D642" t="s">
        <v>406</v>
      </c>
      <c r="E642" s="3">
        <v>0.4</v>
      </c>
      <c r="F642" t="s">
        <v>27</v>
      </c>
      <c r="G642" t="str">
        <f t="shared" si="27"/>
        <v>LTSU_LV_DemandWATER LNSummer 2027</v>
      </c>
      <c r="H642" t="s">
        <v>412</v>
      </c>
      <c r="I642" s="64">
        <v>0.01</v>
      </c>
      <c r="J642" s="5">
        <v>46508</v>
      </c>
      <c r="K642" s="5">
        <v>46660</v>
      </c>
      <c r="L642" t="s">
        <v>409</v>
      </c>
      <c r="N642" s="63">
        <v>0.79166666666666663</v>
      </c>
      <c r="O642" s="63">
        <v>0.875</v>
      </c>
      <c r="P642" s="63" t="str">
        <f t="shared" si="28"/>
        <v>19:00 - 21:00</v>
      </c>
      <c r="Q642" t="s">
        <v>415</v>
      </c>
      <c r="R642">
        <v>218</v>
      </c>
      <c r="S642" t="s">
        <v>415</v>
      </c>
      <c r="T642" t="s">
        <v>415</v>
      </c>
      <c r="U642" t="s">
        <v>415</v>
      </c>
      <c r="V642">
        <v>70</v>
      </c>
      <c r="W642" s="5" t="str">
        <f t="shared" si="29"/>
        <v>LTSU_LV_DemandWATER LN</v>
      </c>
    </row>
    <row r="643" spans="1:23" hidden="1">
      <c r="A643" t="s">
        <v>416</v>
      </c>
      <c r="B643" t="s">
        <v>363</v>
      </c>
      <c r="C643" t="s">
        <v>48</v>
      </c>
      <c r="D643" t="s">
        <v>406</v>
      </c>
      <c r="E643" s="3">
        <v>0.4</v>
      </c>
      <c r="F643" t="s">
        <v>27</v>
      </c>
      <c r="G643" t="str">
        <f t="shared" ref="G643:G706" si="30">_xlfn.CONCAT(C643,B643,F643)</f>
        <v>LTSU_LV_DemandWELLESLEY RDSummer 2027</v>
      </c>
      <c r="H643" t="s">
        <v>412</v>
      </c>
      <c r="I643" s="64">
        <v>2.0059726499999986E-2</v>
      </c>
      <c r="J643" s="5">
        <v>46508</v>
      </c>
      <c r="K643" s="5">
        <v>46660</v>
      </c>
      <c r="L643" t="s">
        <v>409</v>
      </c>
      <c r="N643" s="63">
        <v>0.79166666666666663</v>
      </c>
      <c r="O643" s="63">
        <v>0.875</v>
      </c>
      <c r="P643" s="63" t="str">
        <f t="shared" ref="P643:P706" si="31">TEXT(N643,"HH:MM") &amp; " - " &amp; TEXT(O643,"HH:MM")</f>
        <v>19:00 - 21:00</v>
      </c>
      <c r="Q643" t="s">
        <v>415</v>
      </c>
      <c r="R643">
        <v>218</v>
      </c>
      <c r="S643" t="s">
        <v>415</v>
      </c>
      <c r="T643" t="s">
        <v>415</v>
      </c>
      <c r="U643" t="s">
        <v>415</v>
      </c>
      <c r="V643">
        <v>70</v>
      </c>
      <c r="W643" s="5" t="str">
        <f t="shared" ref="W643:W706" si="32">_xlfn.CONCAT(C643,B643)</f>
        <v>LTSU_LV_DemandWELLESLEY RD</v>
      </c>
    </row>
    <row r="644" spans="1:23" hidden="1">
      <c r="A644" t="s">
        <v>416</v>
      </c>
      <c r="B644" t="s">
        <v>364</v>
      </c>
      <c r="C644" t="s">
        <v>48</v>
      </c>
      <c r="D644" t="s">
        <v>406</v>
      </c>
      <c r="E644" s="3">
        <v>0.4</v>
      </c>
      <c r="F644" t="s">
        <v>27</v>
      </c>
      <c r="G644" t="str">
        <f t="shared" si="30"/>
        <v>LTSU_LV_DemandWELTECSummer 2027</v>
      </c>
      <c r="H644" t="s">
        <v>412</v>
      </c>
      <c r="I644" s="64">
        <v>3.0379580500000003E-2</v>
      </c>
      <c r="J644" s="5">
        <v>46508</v>
      </c>
      <c r="K644" s="5">
        <v>46660</v>
      </c>
      <c r="L644" t="s">
        <v>409</v>
      </c>
      <c r="N644" s="63">
        <v>0.79166666666666663</v>
      </c>
      <c r="O644" s="63">
        <v>0.875</v>
      </c>
      <c r="P644" s="63" t="str">
        <f t="shared" si="31"/>
        <v>19:00 - 21:00</v>
      </c>
      <c r="Q644" t="s">
        <v>415</v>
      </c>
      <c r="R644">
        <v>218</v>
      </c>
      <c r="S644" t="s">
        <v>415</v>
      </c>
      <c r="T644" t="s">
        <v>415</v>
      </c>
      <c r="U644" t="s">
        <v>415</v>
      </c>
      <c r="V644">
        <v>70</v>
      </c>
      <c r="W644" s="5" t="str">
        <f t="shared" si="32"/>
        <v>LTSU_LV_DemandWELTEC</v>
      </c>
    </row>
    <row r="645" spans="1:23" hidden="1">
      <c r="A645" t="s">
        <v>416</v>
      </c>
      <c r="B645" t="s">
        <v>365</v>
      </c>
      <c r="C645" t="s">
        <v>48</v>
      </c>
      <c r="D645" t="s">
        <v>406</v>
      </c>
      <c r="E645" s="3">
        <v>0.4</v>
      </c>
      <c r="F645" t="s">
        <v>27</v>
      </c>
      <c r="G645" t="str">
        <f t="shared" si="30"/>
        <v>LTSU_LV_DemandWESTDENE DRSummer 2027</v>
      </c>
      <c r="H645" t="s">
        <v>412</v>
      </c>
      <c r="I645" s="64">
        <v>3.6787075000000002E-2</v>
      </c>
      <c r="J645" s="5">
        <v>46508</v>
      </c>
      <c r="K645" s="5">
        <v>46660</v>
      </c>
      <c r="L645" t="s">
        <v>409</v>
      </c>
      <c r="N645" s="63">
        <v>0.79166666666666663</v>
      </c>
      <c r="O645" s="63">
        <v>0.875</v>
      </c>
      <c r="P645" s="63" t="str">
        <f t="shared" si="31"/>
        <v>19:00 - 21:00</v>
      </c>
      <c r="Q645" t="s">
        <v>415</v>
      </c>
      <c r="R645">
        <v>218</v>
      </c>
      <c r="S645" t="s">
        <v>415</v>
      </c>
      <c r="T645" t="s">
        <v>415</v>
      </c>
      <c r="U645" t="s">
        <v>415</v>
      </c>
      <c r="V645">
        <v>70</v>
      </c>
      <c r="W645" s="5" t="str">
        <f t="shared" si="32"/>
        <v>LTSU_LV_DemandWESTDENE DR</v>
      </c>
    </row>
    <row r="646" spans="1:23" hidden="1">
      <c r="A646" t="s">
        <v>416</v>
      </c>
      <c r="B646" t="s">
        <v>366</v>
      </c>
      <c r="C646" t="s">
        <v>48</v>
      </c>
      <c r="D646" t="s">
        <v>414</v>
      </c>
      <c r="E646" s="3">
        <v>0.4</v>
      </c>
      <c r="F646" t="s">
        <v>27</v>
      </c>
      <c r="G646" t="str">
        <f t="shared" si="30"/>
        <v>LTSU_LV_DemandWESTGATE ROADSummer 2027</v>
      </c>
      <c r="H646" t="s">
        <v>412</v>
      </c>
      <c r="I646" s="64">
        <v>1.9505559149999997E-2</v>
      </c>
      <c r="J646" s="5">
        <v>46508</v>
      </c>
      <c r="K646" s="5">
        <v>46660</v>
      </c>
      <c r="L646" t="s">
        <v>409</v>
      </c>
      <c r="N646" s="63">
        <v>0.79166666666666663</v>
      </c>
      <c r="O646" s="63">
        <v>0.875</v>
      </c>
      <c r="P646" s="63" t="str">
        <f t="shared" si="31"/>
        <v>19:00 - 21:00</v>
      </c>
      <c r="Q646" t="s">
        <v>415</v>
      </c>
      <c r="R646">
        <v>218</v>
      </c>
      <c r="S646" t="s">
        <v>415</v>
      </c>
      <c r="T646" t="s">
        <v>415</v>
      </c>
      <c r="U646" t="s">
        <v>415</v>
      </c>
      <c r="V646">
        <v>70</v>
      </c>
      <c r="W646" s="5" t="str">
        <f t="shared" si="32"/>
        <v>LTSU_LV_DemandWESTGATE ROAD</v>
      </c>
    </row>
    <row r="647" spans="1:23" hidden="1">
      <c r="A647" t="s">
        <v>416</v>
      </c>
      <c r="B647" t="s">
        <v>367</v>
      </c>
      <c r="C647" t="s">
        <v>48</v>
      </c>
      <c r="D647" t="s">
        <v>413</v>
      </c>
      <c r="E647" s="3">
        <v>0.4</v>
      </c>
      <c r="F647" t="s">
        <v>27</v>
      </c>
      <c r="G647" t="str">
        <f t="shared" si="30"/>
        <v>LTSU_LV_DemandWHITECROSS ST GOLDEN LN SCHSummer 2027</v>
      </c>
      <c r="H647" t="s">
        <v>412</v>
      </c>
      <c r="I647" s="64">
        <v>2.3326962499999992E-2</v>
      </c>
      <c r="J647" s="5">
        <v>46508</v>
      </c>
      <c r="K647" s="5">
        <v>46660</v>
      </c>
      <c r="L647" t="s">
        <v>409</v>
      </c>
      <c r="N647" s="63">
        <v>0.79166666666666663</v>
      </c>
      <c r="O647" s="63">
        <v>0.875</v>
      </c>
      <c r="P647" s="63" t="str">
        <f t="shared" si="31"/>
        <v>19:00 - 21:00</v>
      </c>
      <c r="Q647" t="s">
        <v>415</v>
      </c>
      <c r="R647">
        <v>218</v>
      </c>
      <c r="S647" t="s">
        <v>415</v>
      </c>
      <c r="T647" t="s">
        <v>415</v>
      </c>
      <c r="U647" t="s">
        <v>415</v>
      </c>
      <c r="V647">
        <v>70</v>
      </c>
      <c r="W647" s="5" t="str">
        <f t="shared" si="32"/>
        <v>LTSU_LV_DemandWHITECROSS ST GOLDEN LN SCH</v>
      </c>
    </row>
    <row r="648" spans="1:23" hidden="1">
      <c r="A648" t="s">
        <v>416</v>
      </c>
      <c r="B648" t="s">
        <v>368</v>
      </c>
      <c r="C648" t="s">
        <v>48</v>
      </c>
      <c r="D648" t="s">
        <v>414</v>
      </c>
      <c r="E648" s="3">
        <v>0.4</v>
      </c>
      <c r="F648" t="s">
        <v>27</v>
      </c>
      <c r="G648" t="str">
        <f t="shared" si="30"/>
        <v>LTSU_LV_DemandWHITEHALL ROADSummer 2027</v>
      </c>
      <c r="H648" t="s">
        <v>412</v>
      </c>
      <c r="I648" s="64">
        <v>3.5148420799999955E-2</v>
      </c>
      <c r="J648" s="5">
        <v>46508</v>
      </c>
      <c r="K648" s="5">
        <v>46660</v>
      </c>
      <c r="L648" t="s">
        <v>409</v>
      </c>
      <c r="N648" s="63">
        <v>0.79166666666666663</v>
      </c>
      <c r="O648" s="63">
        <v>0.875</v>
      </c>
      <c r="P648" s="63" t="str">
        <f t="shared" si="31"/>
        <v>19:00 - 21:00</v>
      </c>
      <c r="Q648" t="s">
        <v>415</v>
      </c>
      <c r="R648">
        <v>218</v>
      </c>
      <c r="S648" t="s">
        <v>415</v>
      </c>
      <c r="T648" t="s">
        <v>415</v>
      </c>
      <c r="U648" t="s">
        <v>415</v>
      </c>
      <c r="V648">
        <v>70</v>
      </c>
      <c r="W648" s="5" t="str">
        <f t="shared" si="32"/>
        <v>LTSU_LV_DemandWHITEHALL ROAD</v>
      </c>
    </row>
    <row r="649" spans="1:23" hidden="1">
      <c r="A649" t="s">
        <v>416</v>
      </c>
      <c r="B649" t="s">
        <v>369</v>
      </c>
      <c r="C649" t="s">
        <v>48</v>
      </c>
      <c r="D649" t="s">
        <v>414</v>
      </c>
      <c r="E649" s="3">
        <v>0.4</v>
      </c>
      <c r="F649" t="s">
        <v>27</v>
      </c>
      <c r="G649" t="str">
        <f t="shared" si="30"/>
        <v>LTSU_LV_DemandWHITEHAWK SCHOOLSummer 2027</v>
      </c>
      <c r="H649" t="s">
        <v>412</v>
      </c>
      <c r="I649" s="64">
        <v>3.9335612249999985E-2</v>
      </c>
      <c r="J649" s="5">
        <v>46508</v>
      </c>
      <c r="K649" s="5">
        <v>46660</v>
      </c>
      <c r="L649" t="s">
        <v>409</v>
      </c>
      <c r="N649" s="63">
        <v>0.79166666666666663</v>
      </c>
      <c r="O649" s="63">
        <v>0.875</v>
      </c>
      <c r="P649" s="63" t="str">
        <f t="shared" si="31"/>
        <v>19:00 - 21:00</v>
      </c>
      <c r="Q649" t="s">
        <v>415</v>
      </c>
      <c r="R649">
        <v>218</v>
      </c>
      <c r="S649" t="s">
        <v>415</v>
      </c>
      <c r="T649" t="s">
        <v>415</v>
      </c>
      <c r="U649" t="s">
        <v>415</v>
      </c>
      <c r="V649">
        <v>70</v>
      </c>
      <c r="W649" s="5" t="str">
        <f t="shared" si="32"/>
        <v>LTSU_LV_DemandWHITEHAWK SCHOOL</v>
      </c>
    </row>
    <row r="650" spans="1:23" hidden="1">
      <c r="A650" t="s">
        <v>416</v>
      </c>
      <c r="B650" t="s">
        <v>370</v>
      </c>
      <c r="C650" t="s">
        <v>48</v>
      </c>
      <c r="D650" t="s">
        <v>413</v>
      </c>
      <c r="E650" s="3">
        <v>0.4</v>
      </c>
      <c r="F650" t="s">
        <v>27</v>
      </c>
      <c r="G650" t="str">
        <f t="shared" si="30"/>
        <v>LTSU_LV_DemandWHITEHORSE LANE BARENTS HSESummer 2027</v>
      </c>
      <c r="H650" t="s">
        <v>412</v>
      </c>
      <c r="I650" s="64">
        <v>2.7012663000000044E-2</v>
      </c>
      <c r="J650" s="5">
        <v>46508</v>
      </c>
      <c r="K650" s="5">
        <v>46660</v>
      </c>
      <c r="L650" t="s">
        <v>409</v>
      </c>
      <c r="N650" s="63">
        <v>0.79166666666666663</v>
      </c>
      <c r="O650" s="63">
        <v>0.875</v>
      </c>
      <c r="P650" s="63" t="str">
        <f t="shared" si="31"/>
        <v>19:00 - 21:00</v>
      </c>
      <c r="Q650" t="s">
        <v>415</v>
      </c>
      <c r="R650">
        <v>218</v>
      </c>
      <c r="S650" t="s">
        <v>415</v>
      </c>
      <c r="T650" t="s">
        <v>415</v>
      </c>
      <c r="U650" t="s">
        <v>415</v>
      </c>
      <c r="V650">
        <v>70</v>
      </c>
      <c r="W650" s="5" t="str">
        <f t="shared" si="32"/>
        <v>LTSU_LV_DemandWHITEHORSE LANE BARENTS HSE</v>
      </c>
    </row>
    <row r="651" spans="1:23" hidden="1">
      <c r="A651" t="s">
        <v>416</v>
      </c>
      <c r="B651" t="s">
        <v>371</v>
      </c>
      <c r="C651" t="s">
        <v>48</v>
      </c>
      <c r="D651" t="s">
        <v>413</v>
      </c>
      <c r="E651" s="3">
        <v>0.4</v>
      </c>
      <c r="F651" t="s">
        <v>27</v>
      </c>
      <c r="G651" t="str">
        <f t="shared" si="30"/>
        <v>LTSU_LV_DemandWHITINGS OAKS LANESummer 2027</v>
      </c>
      <c r="H651" t="s">
        <v>412</v>
      </c>
      <c r="I651" s="64">
        <v>0.01</v>
      </c>
      <c r="J651" s="5">
        <v>46508</v>
      </c>
      <c r="K651" s="5">
        <v>46660</v>
      </c>
      <c r="L651" t="s">
        <v>409</v>
      </c>
      <c r="N651" s="63">
        <v>0.79166666666666663</v>
      </c>
      <c r="O651" s="63">
        <v>0.875</v>
      </c>
      <c r="P651" s="63" t="str">
        <f t="shared" si="31"/>
        <v>19:00 - 21:00</v>
      </c>
      <c r="Q651" t="s">
        <v>415</v>
      </c>
      <c r="R651">
        <v>218</v>
      </c>
      <c r="S651" t="s">
        <v>415</v>
      </c>
      <c r="T651" t="s">
        <v>415</v>
      </c>
      <c r="U651" t="s">
        <v>415</v>
      </c>
      <c r="V651">
        <v>70</v>
      </c>
      <c r="W651" s="5" t="str">
        <f t="shared" si="32"/>
        <v>LTSU_LV_DemandWHITINGS OAKS LANE</v>
      </c>
    </row>
    <row r="652" spans="1:23" hidden="1">
      <c r="A652" t="s">
        <v>416</v>
      </c>
      <c r="B652" t="s">
        <v>372</v>
      </c>
      <c r="C652" t="s">
        <v>48</v>
      </c>
      <c r="D652" t="s">
        <v>414</v>
      </c>
      <c r="E652" s="3">
        <v>0.4</v>
      </c>
      <c r="F652" t="s">
        <v>27</v>
      </c>
      <c r="G652" t="str">
        <f t="shared" si="30"/>
        <v>LTSU_LV_DemandWICKHAM COURTSummer 2027</v>
      </c>
      <c r="H652" t="s">
        <v>412</v>
      </c>
      <c r="I652" s="64">
        <v>0.01</v>
      </c>
      <c r="J652" s="5">
        <v>46508</v>
      </c>
      <c r="K652" s="5">
        <v>46660</v>
      </c>
      <c r="L652" t="s">
        <v>409</v>
      </c>
      <c r="N652" s="63">
        <v>0.79166666666666663</v>
      </c>
      <c r="O652" s="63">
        <v>0.875</v>
      </c>
      <c r="P652" s="63" t="str">
        <f t="shared" si="31"/>
        <v>19:00 - 21:00</v>
      </c>
      <c r="Q652" t="s">
        <v>415</v>
      </c>
      <c r="R652">
        <v>218</v>
      </c>
      <c r="S652" t="s">
        <v>415</v>
      </c>
      <c r="T652" t="s">
        <v>415</v>
      </c>
      <c r="U652" t="s">
        <v>415</v>
      </c>
      <c r="V652">
        <v>70</v>
      </c>
      <c r="W652" s="5" t="str">
        <f t="shared" si="32"/>
        <v>LTSU_LV_DemandWICKHAM COURT</v>
      </c>
    </row>
    <row r="653" spans="1:23" hidden="1">
      <c r="A653" t="s">
        <v>416</v>
      </c>
      <c r="B653" t="s">
        <v>373</v>
      </c>
      <c r="C653" t="s">
        <v>48</v>
      </c>
      <c r="D653" t="s">
        <v>413</v>
      </c>
      <c r="E653" s="3">
        <v>0.4</v>
      </c>
      <c r="F653" t="s">
        <v>27</v>
      </c>
      <c r="G653" t="str">
        <f t="shared" si="30"/>
        <v>LTSU_LV_DemandWINDSOR RD 1Summer 2027</v>
      </c>
      <c r="H653" t="s">
        <v>412</v>
      </c>
      <c r="I653" s="64">
        <v>1.811577249999996E-2</v>
      </c>
      <c r="J653" s="5">
        <v>46508</v>
      </c>
      <c r="K653" s="5">
        <v>46660</v>
      </c>
      <c r="L653" t="s">
        <v>409</v>
      </c>
      <c r="N653" s="63">
        <v>0.79166666666666663</v>
      </c>
      <c r="O653" s="63">
        <v>0.875</v>
      </c>
      <c r="P653" s="63" t="str">
        <f t="shared" si="31"/>
        <v>19:00 - 21:00</v>
      </c>
      <c r="Q653" t="s">
        <v>415</v>
      </c>
      <c r="R653">
        <v>218</v>
      </c>
      <c r="S653" t="s">
        <v>415</v>
      </c>
      <c r="T653" t="s">
        <v>415</v>
      </c>
      <c r="U653" t="s">
        <v>415</v>
      </c>
      <c r="V653">
        <v>70</v>
      </c>
      <c r="W653" s="5" t="str">
        <f t="shared" si="32"/>
        <v>LTSU_LV_DemandWINDSOR RD 1</v>
      </c>
    </row>
    <row r="654" spans="1:23" hidden="1">
      <c r="A654" t="s">
        <v>416</v>
      </c>
      <c r="B654" t="s">
        <v>374</v>
      </c>
      <c r="C654" t="s">
        <v>48</v>
      </c>
      <c r="D654" t="s">
        <v>406</v>
      </c>
      <c r="E654" s="3">
        <v>0.4</v>
      </c>
      <c r="F654" t="s">
        <v>27</v>
      </c>
      <c r="G654" t="str">
        <f t="shared" si="30"/>
        <v>LTSU_LV_DemandWINIFRED RDSummer 2027</v>
      </c>
      <c r="H654" t="s">
        <v>412</v>
      </c>
      <c r="I654" s="64">
        <v>2.8195064499999981E-2</v>
      </c>
      <c r="J654" s="5">
        <v>46508</v>
      </c>
      <c r="K654" s="5">
        <v>46660</v>
      </c>
      <c r="L654" t="s">
        <v>409</v>
      </c>
      <c r="N654" s="63">
        <v>0.79166666666666663</v>
      </c>
      <c r="O654" s="63">
        <v>0.875</v>
      </c>
      <c r="P654" s="63" t="str">
        <f t="shared" si="31"/>
        <v>19:00 - 21:00</v>
      </c>
      <c r="Q654" t="s">
        <v>415</v>
      </c>
      <c r="R654">
        <v>218</v>
      </c>
      <c r="S654" t="s">
        <v>415</v>
      </c>
      <c r="T654" t="s">
        <v>415</v>
      </c>
      <c r="U654" t="s">
        <v>415</v>
      </c>
      <c r="V654">
        <v>70</v>
      </c>
      <c r="W654" s="5" t="str">
        <f t="shared" si="32"/>
        <v>LTSU_LV_DemandWINIFRED RD</v>
      </c>
    </row>
    <row r="655" spans="1:23" hidden="1">
      <c r="A655" t="s">
        <v>416</v>
      </c>
      <c r="B655" t="s">
        <v>375</v>
      </c>
      <c r="C655" t="s">
        <v>48</v>
      </c>
      <c r="D655" t="s">
        <v>414</v>
      </c>
      <c r="E655" s="3">
        <v>0.4</v>
      </c>
      <c r="F655" t="s">
        <v>27</v>
      </c>
      <c r="G655" t="str">
        <f t="shared" si="30"/>
        <v>LTSU_LV_DemandWOLSEY DRIVESummer 2027</v>
      </c>
      <c r="H655" t="s">
        <v>412</v>
      </c>
      <c r="I655" s="64">
        <v>1.6711598500000036E-2</v>
      </c>
      <c r="J655" s="5">
        <v>46508</v>
      </c>
      <c r="K655" s="5">
        <v>46660</v>
      </c>
      <c r="L655" t="s">
        <v>409</v>
      </c>
      <c r="N655" s="63">
        <v>0.79166666666666663</v>
      </c>
      <c r="O655" s="63">
        <v>0.875</v>
      </c>
      <c r="P655" s="63" t="str">
        <f t="shared" si="31"/>
        <v>19:00 - 21:00</v>
      </c>
      <c r="Q655" t="s">
        <v>415</v>
      </c>
      <c r="R655">
        <v>218</v>
      </c>
      <c r="S655" t="s">
        <v>415</v>
      </c>
      <c r="T655" t="s">
        <v>415</v>
      </c>
      <c r="U655" t="s">
        <v>415</v>
      </c>
      <c r="V655">
        <v>70</v>
      </c>
      <c r="W655" s="5" t="str">
        <f t="shared" si="32"/>
        <v>LTSU_LV_DemandWOLSEY DRIVE</v>
      </c>
    </row>
    <row r="656" spans="1:23" hidden="1">
      <c r="A656" t="s">
        <v>416</v>
      </c>
      <c r="B656" t="s">
        <v>376</v>
      </c>
      <c r="C656" t="s">
        <v>48</v>
      </c>
      <c r="D656" t="s">
        <v>413</v>
      </c>
      <c r="E656" s="3">
        <v>0.4</v>
      </c>
      <c r="F656" t="s">
        <v>27</v>
      </c>
      <c r="G656" t="str">
        <f t="shared" si="30"/>
        <v>LTSU_LV_DemandWOODBURY RD GIRLS SCHSummer 2027</v>
      </c>
      <c r="H656" t="s">
        <v>412</v>
      </c>
      <c r="I656" s="64">
        <v>0.01</v>
      </c>
      <c r="J656" s="5">
        <v>46508</v>
      </c>
      <c r="K656" s="5">
        <v>46660</v>
      </c>
      <c r="L656" t="s">
        <v>409</v>
      </c>
      <c r="N656" s="63">
        <v>0.79166666666666663</v>
      </c>
      <c r="O656" s="63">
        <v>0.875</v>
      </c>
      <c r="P656" s="63" t="str">
        <f t="shared" si="31"/>
        <v>19:00 - 21:00</v>
      </c>
      <c r="Q656" t="s">
        <v>415</v>
      </c>
      <c r="R656">
        <v>218</v>
      </c>
      <c r="S656" t="s">
        <v>415</v>
      </c>
      <c r="T656" t="s">
        <v>415</v>
      </c>
      <c r="U656" t="s">
        <v>415</v>
      </c>
      <c r="V656">
        <v>70</v>
      </c>
      <c r="W656" s="5" t="str">
        <f t="shared" si="32"/>
        <v>LTSU_LV_DemandWOODBURY RD GIRLS SCH</v>
      </c>
    </row>
    <row r="657" spans="1:23" hidden="1">
      <c r="A657" t="s">
        <v>416</v>
      </c>
      <c r="B657" t="s">
        <v>377</v>
      </c>
      <c r="C657" t="s">
        <v>48</v>
      </c>
      <c r="D657" t="s">
        <v>414</v>
      </c>
      <c r="E657" s="3">
        <v>0.4</v>
      </c>
      <c r="F657" t="s">
        <v>27</v>
      </c>
      <c r="G657" t="str">
        <f t="shared" si="30"/>
        <v>LTSU_LV_DemandWOODLANDSSummer 2027</v>
      </c>
      <c r="H657" t="s">
        <v>412</v>
      </c>
      <c r="I657" s="64">
        <v>0.01</v>
      </c>
      <c r="J657" s="5">
        <v>46508</v>
      </c>
      <c r="K657" s="5">
        <v>46660</v>
      </c>
      <c r="L657" t="s">
        <v>409</v>
      </c>
      <c r="N657" s="63">
        <v>0.79166666666666663</v>
      </c>
      <c r="O657" s="63">
        <v>0.875</v>
      </c>
      <c r="P657" s="63" t="str">
        <f t="shared" si="31"/>
        <v>19:00 - 21:00</v>
      </c>
      <c r="Q657" t="s">
        <v>415</v>
      </c>
      <c r="R657">
        <v>218</v>
      </c>
      <c r="S657" t="s">
        <v>415</v>
      </c>
      <c r="T657" t="s">
        <v>415</v>
      </c>
      <c r="U657" t="s">
        <v>415</v>
      </c>
      <c r="V657">
        <v>70</v>
      </c>
      <c r="W657" s="5" t="str">
        <f t="shared" si="32"/>
        <v>LTSU_LV_DemandWOODLANDS</v>
      </c>
    </row>
    <row r="658" spans="1:23" hidden="1">
      <c r="A658" t="s">
        <v>416</v>
      </c>
      <c r="B658" t="s">
        <v>378</v>
      </c>
      <c r="C658" t="s">
        <v>48</v>
      </c>
      <c r="D658" t="s">
        <v>406</v>
      </c>
      <c r="E658" s="3">
        <v>0.4</v>
      </c>
      <c r="F658" t="s">
        <v>27</v>
      </c>
      <c r="G658" t="str">
        <f t="shared" si="30"/>
        <v>LTSU_LV_DemandWOODSIDE RDSummer 2027</v>
      </c>
      <c r="H658" t="s">
        <v>412</v>
      </c>
      <c r="I658" s="64">
        <v>4.1217681000000006E-2</v>
      </c>
      <c r="J658" s="5">
        <v>46508</v>
      </c>
      <c r="K658" s="5">
        <v>46660</v>
      </c>
      <c r="L658" t="s">
        <v>409</v>
      </c>
      <c r="N658" s="63">
        <v>0.79166666666666663</v>
      </c>
      <c r="O658" s="63">
        <v>0.875</v>
      </c>
      <c r="P658" s="63" t="str">
        <f t="shared" si="31"/>
        <v>19:00 - 21:00</v>
      </c>
      <c r="Q658" t="s">
        <v>415</v>
      </c>
      <c r="R658">
        <v>218</v>
      </c>
      <c r="S658" t="s">
        <v>415</v>
      </c>
      <c r="T658" t="s">
        <v>415</v>
      </c>
      <c r="U658" t="s">
        <v>415</v>
      </c>
      <c r="V658">
        <v>70</v>
      </c>
      <c r="W658" s="5" t="str">
        <f t="shared" si="32"/>
        <v>LTSU_LV_DemandWOODSIDE RD</v>
      </c>
    </row>
    <row r="659" spans="1:23" hidden="1">
      <c r="A659" t="s">
        <v>416</v>
      </c>
      <c r="B659" t="s">
        <v>379</v>
      </c>
      <c r="C659" t="s">
        <v>48</v>
      </c>
      <c r="D659" t="s">
        <v>413</v>
      </c>
      <c r="E659" s="3">
        <v>0.4</v>
      </c>
      <c r="F659" t="s">
        <v>27</v>
      </c>
      <c r="G659" t="str">
        <f t="shared" si="30"/>
        <v>LTSU_LV_DemandWOODVILLE GDNS 2Summer 2027</v>
      </c>
      <c r="H659" t="s">
        <v>412</v>
      </c>
      <c r="I659" s="64">
        <v>1.2485055500000009E-2</v>
      </c>
      <c r="J659" s="5">
        <v>46508</v>
      </c>
      <c r="K659" s="5">
        <v>46660</v>
      </c>
      <c r="L659" t="s">
        <v>409</v>
      </c>
      <c r="N659" s="63">
        <v>0.79166666666666663</v>
      </c>
      <c r="O659" s="63">
        <v>0.875</v>
      </c>
      <c r="P659" s="63" t="str">
        <f t="shared" si="31"/>
        <v>19:00 - 21:00</v>
      </c>
      <c r="Q659" t="s">
        <v>415</v>
      </c>
      <c r="R659">
        <v>218</v>
      </c>
      <c r="S659" t="s">
        <v>415</v>
      </c>
      <c r="T659" t="s">
        <v>415</v>
      </c>
      <c r="U659" t="s">
        <v>415</v>
      </c>
      <c r="V659">
        <v>70</v>
      </c>
      <c r="W659" s="5" t="str">
        <f t="shared" si="32"/>
        <v>LTSU_LV_DemandWOODVILLE GDNS 2</v>
      </c>
    </row>
    <row r="660" spans="1:23" hidden="1">
      <c r="A660" t="s">
        <v>416</v>
      </c>
      <c r="B660" t="s">
        <v>380</v>
      </c>
      <c r="C660" t="s">
        <v>48</v>
      </c>
      <c r="D660" t="s">
        <v>413</v>
      </c>
      <c r="E660" s="3">
        <v>0.4</v>
      </c>
      <c r="F660" t="s">
        <v>27</v>
      </c>
      <c r="G660" t="str">
        <f t="shared" si="30"/>
        <v>LTSU_LV_DemandWREN RDSummer 2027</v>
      </c>
      <c r="H660" t="s">
        <v>412</v>
      </c>
      <c r="I660" s="64">
        <v>0.01</v>
      </c>
      <c r="J660" s="5">
        <v>46508</v>
      </c>
      <c r="K660" s="5">
        <v>46660</v>
      </c>
      <c r="L660" t="s">
        <v>409</v>
      </c>
      <c r="N660" s="63">
        <v>0.79166666666666663</v>
      </c>
      <c r="O660" s="63">
        <v>0.875</v>
      </c>
      <c r="P660" s="63" t="str">
        <f t="shared" si="31"/>
        <v>19:00 - 21:00</v>
      </c>
      <c r="Q660" t="s">
        <v>415</v>
      </c>
      <c r="R660">
        <v>218</v>
      </c>
      <c r="S660" t="s">
        <v>415</v>
      </c>
      <c r="T660" t="s">
        <v>415</v>
      </c>
      <c r="U660" t="s">
        <v>415</v>
      </c>
      <c r="V660">
        <v>70</v>
      </c>
      <c r="W660" s="5" t="str">
        <f t="shared" si="32"/>
        <v>LTSU_LV_DemandWREN RD</v>
      </c>
    </row>
    <row r="661" spans="1:23" hidden="1">
      <c r="A661" t="s">
        <v>416</v>
      </c>
      <c r="B661" t="s">
        <v>381</v>
      </c>
      <c r="C661" t="s">
        <v>48</v>
      </c>
      <c r="D661" t="s">
        <v>414</v>
      </c>
      <c r="E661" s="3">
        <v>0.4</v>
      </c>
      <c r="F661" t="s">
        <v>27</v>
      </c>
      <c r="G661" t="str">
        <f t="shared" si="30"/>
        <v>LTSU_LV_DemandWRYTHE LANE IND SITESummer 2027</v>
      </c>
      <c r="H661" t="s">
        <v>412</v>
      </c>
      <c r="I661" s="64">
        <v>2.0420837400000023E-2</v>
      </c>
      <c r="J661" s="5">
        <v>46508</v>
      </c>
      <c r="K661" s="5">
        <v>46660</v>
      </c>
      <c r="L661" t="s">
        <v>409</v>
      </c>
      <c r="N661" s="63">
        <v>0.79166666666666663</v>
      </c>
      <c r="O661" s="63">
        <v>0.875</v>
      </c>
      <c r="P661" s="63" t="str">
        <f t="shared" si="31"/>
        <v>19:00 - 21:00</v>
      </c>
      <c r="Q661" t="s">
        <v>415</v>
      </c>
      <c r="R661">
        <v>218</v>
      </c>
      <c r="S661" t="s">
        <v>415</v>
      </c>
      <c r="T661" t="s">
        <v>415</v>
      </c>
      <c r="U661" t="s">
        <v>415</v>
      </c>
      <c r="V661">
        <v>70</v>
      </c>
      <c r="W661" s="5" t="str">
        <f t="shared" si="32"/>
        <v>LTSU_LV_DemandWRYTHE LANE IND SITE</v>
      </c>
    </row>
    <row r="662" spans="1:23" hidden="1">
      <c r="A662" t="s">
        <v>416</v>
      </c>
      <c r="B662" t="s">
        <v>382</v>
      </c>
      <c r="C662" t="s">
        <v>48</v>
      </c>
      <c r="D662" t="s">
        <v>406</v>
      </c>
      <c r="E662" s="3">
        <v>0.4</v>
      </c>
      <c r="F662" t="s">
        <v>27</v>
      </c>
      <c r="G662" t="str">
        <f t="shared" si="30"/>
        <v>LTSU_LV_DemandYARMOUTH RDSummer 2027</v>
      </c>
      <c r="H662" t="s">
        <v>412</v>
      </c>
      <c r="I662" s="64">
        <v>2.9235831600000005E-2</v>
      </c>
      <c r="J662" s="5">
        <v>46508</v>
      </c>
      <c r="K662" s="5">
        <v>46660</v>
      </c>
      <c r="L662" t="s">
        <v>409</v>
      </c>
      <c r="N662" s="63">
        <v>0.79166666666666663</v>
      </c>
      <c r="O662" s="63">
        <v>0.875</v>
      </c>
      <c r="P662" s="63" t="str">
        <f t="shared" si="31"/>
        <v>19:00 - 21:00</v>
      </c>
      <c r="Q662" t="s">
        <v>415</v>
      </c>
      <c r="R662">
        <v>218</v>
      </c>
      <c r="S662" t="s">
        <v>415</v>
      </c>
      <c r="T662" t="s">
        <v>415</v>
      </c>
      <c r="U662" t="s">
        <v>415</v>
      </c>
      <c r="V662">
        <v>70</v>
      </c>
      <c r="W662" s="5" t="str">
        <f t="shared" si="32"/>
        <v>LTSU_LV_DemandYARMOUTH RD</v>
      </c>
    </row>
    <row r="663" spans="1:23" hidden="1">
      <c r="A663" t="s">
        <v>416</v>
      </c>
      <c r="B663" t="s">
        <v>50</v>
      </c>
      <c r="C663" t="s">
        <v>48</v>
      </c>
      <c r="D663" t="s">
        <v>414</v>
      </c>
      <c r="E663" s="3">
        <v>0.4</v>
      </c>
      <c r="F663" t="s">
        <v>407</v>
      </c>
      <c r="G663" t="str">
        <f t="shared" si="30"/>
        <v>LTSU_LV_Demand20-22 THE GREENWinter 2026/27</v>
      </c>
      <c r="H663" t="s">
        <v>408</v>
      </c>
      <c r="I663" s="64">
        <v>2.6648067600000006E-2</v>
      </c>
      <c r="J663" s="5">
        <v>46327</v>
      </c>
      <c r="K663" s="5">
        <v>46477</v>
      </c>
      <c r="L663" t="s">
        <v>409</v>
      </c>
      <c r="N663" s="63">
        <v>0.75</v>
      </c>
      <c r="O663" s="63">
        <v>0.83333333333333337</v>
      </c>
      <c r="P663" s="63" t="str">
        <f t="shared" si="31"/>
        <v>18:00 - 20:00</v>
      </c>
      <c r="Q663" t="s">
        <v>415</v>
      </c>
      <c r="R663">
        <v>216</v>
      </c>
      <c r="S663" t="s">
        <v>415</v>
      </c>
      <c r="T663" t="s">
        <v>415</v>
      </c>
      <c r="U663" t="s">
        <v>415</v>
      </c>
      <c r="V663">
        <v>70</v>
      </c>
      <c r="W663" s="5" t="str">
        <f t="shared" si="32"/>
        <v>LTSU_LV_Demand20-22 THE GREEN</v>
      </c>
    </row>
    <row r="664" spans="1:23" hidden="1">
      <c r="A664" t="s">
        <v>416</v>
      </c>
      <c r="B664" t="s">
        <v>54</v>
      </c>
      <c r="C664" t="s">
        <v>48</v>
      </c>
      <c r="D664" t="s">
        <v>413</v>
      </c>
      <c r="E664" s="3">
        <v>0.4</v>
      </c>
      <c r="F664" t="s">
        <v>407</v>
      </c>
      <c r="G664" t="str">
        <f t="shared" si="30"/>
        <v>LTSU_LV_DemandABBEY RDWinter 2026/27</v>
      </c>
      <c r="H664" t="s">
        <v>408</v>
      </c>
      <c r="I664" s="64">
        <v>1.9834181599999924E-2</v>
      </c>
      <c r="J664" s="5">
        <v>46327</v>
      </c>
      <c r="K664" s="5">
        <v>46477</v>
      </c>
      <c r="L664" t="s">
        <v>409</v>
      </c>
      <c r="N664" s="63">
        <v>0.75</v>
      </c>
      <c r="O664" s="63">
        <v>0.83333333333333337</v>
      </c>
      <c r="P664" s="63" t="str">
        <f t="shared" si="31"/>
        <v>18:00 - 20:00</v>
      </c>
      <c r="Q664" t="s">
        <v>415</v>
      </c>
      <c r="R664">
        <v>216</v>
      </c>
      <c r="S664" t="s">
        <v>415</v>
      </c>
      <c r="T664" t="s">
        <v>415</v>
      </c>
      <c r="U664" t="s">
        <v>415</v>
      </c>
      <c r="V664">
        <v>70</v>
      </c>
      <c r="W664" s="5" t="str">
        <f t="shared" si="32"/>
        <v>LTSU_LV_DemandABBEY RD</v>
      </c>
    </row>
    <row r="665" spans="1:23" hidden="1">
      <c r="A665" t="s">
        <v>416</v>
      </c>
      <c r="B665" t="s">
        <v>56</v>
      </c>
      <c r="C665" t="s">
        <v>48</v>
      </c>
      <c r="D665" t="s">
        <v>406</v>
      </c>
      <c r="E665" s="3">
        <v>0.4</v>
      </c>
      <c r="F665" t="s">
        <v>407</v>
      </c>
      <c r="G665" t="str">
        <f t="shared" si="30"/>
        <v>LTSU_LV_DemandALDER CRESWinter 2026/27</v>
      </c>
      <c r="H665" t="s">
        <v>408</v>
      </c>
      <c r="I665" s="64">
        <v>5.7463844499999972E-2</v>
      </c>
      <c r="J665" s="5">
        <v>46327</v>
      </c>
      <c r="K665" s="5">
        <v>46477</v>
      </c>
      <c r="L665" t="s">
        <v>409</v>
      </c>
      <c r="N665" s="63">
        <v>0.75</v>
      </c>
      <c r="O665" s="63">
        <v>0.83333333333333337</v>
      </c>
      <c r="P665" s="63" t="str">
        <f t="shared" si="31"/>
        <v>18:00 - 20:00</v>
      </c>
      <c r="Q665" t="s">
        <v>415</v>
      </c>
      <c r="R665">
        <v>216</v>
      </c>
      <c r="S665" t="s">
        <v>415</v>
      </c>
      <c r="T665" t="s">
        <v>415</v>
      </c>
      <c r="U665" t="s">
        <v>415</v>
      </c>
      <c r="V665">
        <v>70</v>
      </c>
      <c r="W665" s="5" t="str">
        <f t="shared" si="32"/>
        <v>LTSU_LV_DemandALDER CRES</v>
      </c>
    </row>
    <row r="666" spans="1:23" hidden="1">
      <c r="A666" t="s">
        <v>416</v>
      </c>
      <c r="B666" t="s">
        <v>57</v>
      </c>
      <c r="C666" t="s">
        <v>48</v>
      </c>
      <c r="D666" t="s">
        <v>414</v>
      </c>
      <c r="E666" s="3">
        <v>0.4</v>
      </c>
      <c r="F666" t="s">
        <v>407</v>
      </c>
      <c r="G666" t="str">
        <f t="shared" si="30"/>
        <v>LTSU_LV_DemandALFRED ROADWinter 2026/27</v>
      </c>
      <c r="H666" t="s">
        <v>408</v>
      </c>
      <c r="I666" s="64">
        <v>6.4500258000000033E-2</v>
      </c>
      <c r="J666" s="5">
        <v>46327</v>
      </c>
      <c r="K666" s="5">
        <v>46477</v>
      </c>
      <c r="L666" t="s">
        <v>409</v>
      </c>
      <c r="N666" s="63">
        <v>0.75</v>
      </c>
      <c r="O666" s="63">
        <v>0.83333333333333337</v>
      </c>
      <c r="P666" s="63" t="str">
        <f t="shared" si="31"/>
        <v>18:00 - 20:00</v>
      </c>
      <c r="Q666" t="s">
        <v>415</v>
      </c>
      <c r="R666">
        <v>216</v>
      </c>
      <c r="S666" t="s">
        <v>415</v>
      </c>
      <c r="T666" t="s">
        <v>415</v>
      </c>
      <c r="U666" t="s">
        <v>415</v>
      </c>
      <c r="V666">
        <v>70</v>
      </c>
      <c r="W666" s="5" t="str">
        <f t="shared" si="32"/>
        <v>LTSU_LV_DemandALFRED ROAD</v>
      </c>
    </row>
    <row r="667" spans="1:23" hidden="1">
      <c r="A667" t="s">
        <v>416</v>
      </c>
      <c r="B667" t="s">
        <v>59</v>
      </c>
      <c r="C667" t="s">
        <v>48</v>
      </c>
      <c r="D667" t="s">
        <v>406</v>
      </c>
      <c r="E667" s="3">
        <v>0.4</v>
      </c>
      <c r="F667" t="s">
        <v>407</v>
      </c>
      <c r="G667" t="str">
        <f t="shared" si="30"/>
        <v>LTSU_LV_DemandANGLIAN COMPRESSORSWinter 2026/27</v>
      </c>
      <c r="H667" t="s">
        <v>408</v>
      </c>
      <c r="I667" s="64">
        <v>3.999648712499998E-2</v>
      </c>
      <c r="J667" s="5">
        <v>46327</v>
      </c>
      <c r="K667" s="5">
        <v>46477</v>
      </c>
      <c r="L667" t="s">
        <v>409</v>
      </c>
      <c r="N667" s="63">
        <v>0.75</v>
      </c>
      <c r="O667" s="63">
        <v>0.83333333333333337</v>
      </c>
      <c r="P667" s="63" t="str">
        <f t="shared" si="31"/>
        <v>18:00 - 20:00</v>
      </c>
      <c r="Q667" t="s">
        <v>415</v>
      </c>
      <c r="R667">
        <v>216</v>
      </c>
      <c r="S667" t="s">
        <v>415</v>
      </c>
      <c r="T667" t="s">
        <v>415</v>
      </c>
      <c r="U667" t="s">
        <v>415</v>
      </c>
      <c r="V667">
        <v>70</v>
      </c>
      <c r="W667" s="5" t="str">
        <f t="shared" si="32"/>
        <v>LTSU_LV_DemandANGLIAN COMPRESSORS</v>
      </c>
    </row>
    <row r="668" spans="1:23" hidden="1">
      <c r="A668" t="s">
        <v>416</v>
      </c>
      <c r="B668" t="s">
        <v>61</v>
      </c>
      <c r="C668" t="s">
        <v>48</v>
      </c>
      <c r="D668" t="s">
        <v>406</v>
      </c>
      <c r="E668" s="3">
        <v>0.4</v>
      </c>
      <c r="F668" t="s">
        <v>407</v>
      </c>
      <c r="G668" t="str">
        <f t="shared" si="30"/>
        <v>LTSU_LV_DemandAPEX BUSINESS CENTREWinter 2026/27</v>
      </c>
      <c r="H668" t="s">
        <v>408</v>
      </c>
      <c r="I668" s="64">
        <v>5.9581876095000028E-2</v>
      </c>
      <c r="J668" s="5">
        <v>46327</v>
      </c>
      <c r="K668" s="5">
        <v>46477</v>
      </c>
      <c r="L668" t="s">
        <v>409</v>
      </c>
      <c r="N668" s="63">
        <v>0.75</v>
      </c>
      <c r="O668" s="63">
        <v>0.83333333333333337</v>
      </c>
      <c r="P668" s="63" t="str">
        <f t="shared" si="31"/>
        <v>18:00 - 20:00</v>
      </c>
      <c r="Q668" t="s">
        <v>415</v>
      </c>
      <c r="R668">
        <v>216</v>
      </c>
      <c r="S668" t="s">
        <v>415</v>
      </c>
      <c r="T668" t="s">
        <v>415</v>
      </c>
      <c r="U668" t="s">
        <v>415</v>
      </c>
      <c r="V668">
        <v>70</v>
      </c>
      <c r="W668" s="5" t="str">
        <f t="shared" si="32"/>
        <v>LTSU_LV_DemandAPEX BUSINESS CENTRE</v>
      </c>
    </row>
    <row r="669" spans="1:23" hidden="1">
      <c r="A669" t="s">
        <v>416</v>
      </c>
      <c r="B669" t="s">
        <v>63</v>
      </c>
      <c r="C669" t="s">
        <v>48</v>
      </c>
      <c r="D669" t="s">
        <v>413</v>
      </c>
      <c r="E669" s="3">
        <v>0.4</v>
      </c>
      <c r="F669" t="s">
        <v>407</v>
      </c>
      <c r="G669" t="str">
        <f t="shared" si="30"/>
        <v>LTSU_LV_DemandARUNDEL DRWinter 2026/27</v>
      </c>
      <c r="H669" t="s">
        <v>408</v>
      </c>
      <c r="I669" s="64">
        <v>7.6711953500000041E-2</v>
      </c>
      <c r="J669" s="5">
        <v>46327</v>
      </c>
      <c r="K669" s="5">
        <v>46477</v>
      </c>
      <c r="L669" t="s">
        <v>409</v>
      </c>
      <c r="N669" s="63">
        <v>0.75</v>
      </c>
      <c r="O669" s="63">
        <v>0.83333333333333337</v>
      </c>
      <c r="P669" s="63" t="str">
        <f t="shared" si="31"/>
        <v>18:00 - 20:00</v>
      </c>
      <c r="Q669" t="s">
        <v>415</v>
      </c>
      <c r="R669">
        <v>216</v>
      </c>
      <c r="S669" t="s">
        <v>415</v>
      </c>
      <c r="T669" t="s">
        <v>415</v>
      </c>
      <c r="U669" t="s">
        <v>415</v>
      </c>
      <c r="V669">
        <v>70</v>
      </c>
      <c r="W669" s="5" t="str">
        <f t="shared" si="32"/>
        <v>LTSU_LV_DemandARUNDEL DR</v>
      </c>
    </row>
    <row r="670" spans="1:23" hidden="1">
      <c r="A670" t="s">
        <v>416</v>
      </c>
      <c r="B670" t="s">
        <v>65</v>
      </c>
      <c r="C670" t="s">
        <v>48</v>
      </c>
      <c r="D670" t="s">
        <v>414</v>
      </c>
      <c r="E670" s="3">
        <v>0.4</v>
      </c>
      <c r="F670" t="s">
        <v>407</v>
      </c>
      <c r="G670" t="str">
        <f t="shared" si="30"/>
        <v>LTSU_LV_DemandASHBURTON ESTATEWinter 2026/27</v>
      </c>
      <c r="H670" t="s">
        <v>408</v>
      </c>
      <c r="I670" s="64">
        <v>3.1223171499999976E-2</v>
      </c>
      <c r="J670" s="5">
        <v>46327</v>
      </c>
      <c r="K670" s="5">
        <v>46477</v>
      </c>
      <c r="L670" t="s">
        <v>409</v>
      </c>
      <c r="N670" s="63">
        <v>0.75</v>
      </c>
      <c r="O670" s="63">
        <v>0.83333333333333337</v>
      </c>
      <c r="P670" s="63" t="str">
        <f t="shared" si="31"/>
        <v>18:00 - 20:00</v>
      </c>
      <c r="Q670" t="s">
        <v>415</v>
      </c>
      <c r="R670">
        <v>216</v>
      </c>
      <c r="S670" t="s">
        <v>415</v>
      </c>
      <c r="T670" t="s">
        <v>415</v>
      </c>
      <c r="U670" t="s">
        <v>415</v>
      </c>
      <c r="V670">
        <v>70</v>
      </c>
      <c r="W670" s="5" t="str">
        <f t="shared" si="32"/>
        <v>LTSU_LV_DemandASHBURTON ESTATE</v>
      </c>
    </row>
    <row r="671" spans="1:23" hidden="1">
      <c r="A671" t="s">
        <v>416</v>
      </c>
      <c r="B671" t="s">
        <v>67</v>
      </c>
      <c r="C671" t="s">
        <v>48</v>
      </c>
      <c r="D671" t="s">
        <v>413</v>
      </c>
      <c r="E671" s="3">
        <v>0.4</v>
      </c>
      <c r="F671" t="s">
        <v>407</v>
      </c>
      <c r="G671" t="str">
        <f t="shared" si="30"/>
        <v>LTSU_LV_DemandASHENDEN RDWinter 2026/27</v>
      </c>
      <c r="H671" t="s">
        <v>408</v>
      </c>
      <c r="I671" s="64">
        <v>0.01</v>
      </c>
      <c r="J671" s="5">
        <v>46327</v>
      </c>
      <c r="K671" s="5">
        <v>46477</v>
      </c>
      <c r="L671" t="s">
        <v>409</v>
      </c>
      <c r="N671" s="63">
        <v>0.75</v>
      </c>
      <c r="O671" s="63">
        <v>0.83333333333333337</v>
      </c>
      <c r="P671" s="63" t="str">
        <f t="shared" si="31"/>
        <v>18:00 - 20:00</v>
      </c>
      <c r="Q671" t="s">
        <v>415</v>
      </c>
      <c r="R671">
        <v>216</v>
      </c>
      <c r="S671" t="s">
        <v>415</v>
      </c>
      <c r="T671" t="s">
        <v>415</v>
      </c>
      <c r="U671" t="s">
        <v>415</v>
      </c>
      <c r="V671">
        <v>70</v>
      </c>
      <c r="W671" s="5" t="str">
        <f t="shared" si="32"/>
        <v>LTSU_LV_DemandASHENDEN RD</v>
      </c>
    </row>
    <row r="672" spans="1:23" hidden="1">
      <c r="A672" t="s">
        <v>416</v>
      </c>
      <c r="B672" t="s">
        <v>69</v>
      </c>
      <c r="C672" t="s">
        <v>48</v>
      </c>
      <c r="D672" t="s">
        <v>414</v>
      </c>
      <c r="E672" s="3">
        <v>0.4</v>
      </c>
      <c r="F672" t="s">
        <v>407</v>
      </c>
      <c r="G672" t="str">
        <f t="shared" si="30"/>
        <v>LTSU_LV_DemandAUGUSTA GARDENSWinter 2026/27</v>
      </c>
      <c r="H672" t="s">
        <v>408</v>
      </c>
      <c r="I672" s="64">
        <v>1.1330090729999999E-2</v>
      </c>
      <c r="J672" s="5">
        <v>46327</v>
      </c>
      <c r="K672" s="5">
        <v>46477</v>
      </c>
      <c r="L672" t="s">
        <v>409</v>
      </c>
      <c r="N672" s="63">
        <v>0.75</v>
      </c>
      <c r="O672" s="63">
        <v>0.83333333333333337</v>
      </c>
      <c r="P672" s="63" t="str">
        <f t="shared" si="31"/>
        <v>18:00 - 20:00</v>
      </c>
      <c r="Q672" t="s">
        <v>415</v>
      </c>
      <c r="R672">
        <v>216</v>
      </c>
      <c r="S672" t="s">
        <v>415</v>
      </c>
      <c r="T672" t="s">
        <v>415</v>
      </c>
      <c r="U672" t="s">
        <v>415</v>
      </c>
      <c r="V672">
        <v>70</v>
      </c>
      <c r="W672" s="5" t="str">
        <f t="shared" si="32"/>
        <v>LTSU_LV_DemandAUGUSTA GARDENS</v>
      </c>
    </row>
    <row r="673" spans="1:23" hidden="1">
      <c r="A673" t="s">
        <v>416</v>
      </c>
      <c r="B673" t="s">
        <v>73</v>
      </c>
      <c r="C673" t="s">
        <v>48</v>
      </c>
      <c r="D673" t="s">
        <v>413</v>
      </c>
      <c r="E673" s="3">
        <v>0.4</v>
      </c>
      <c r="F673" t="s">
        <v>407</v>
      </c>
      <c r="G673" t="str">
        <f t="shared" si="30"/>
        <v>LTSU_LV_DemandBARB 47-48 BEN JOHNSON EWinter 2026/27</v>
      </c>
      <c r="H673" t="s">
        <v>408</v>
      </c>
      <c r="I673" s="64">
        <v>0.22085350199999998</v>
      </c>
      <c r="J673" s="5">
        <v>46327</v>
      </c>
      <c r="K673" s="5">
        <v>46477</v>
      </c>
      <c r="L673" t="s">
        <v>409</v>
      </c>
      <c r="N673" s="63">
        <v>0.75</v>
      </c>
      <c r="O673" s="63">
        <v>0.83333333333333337</v>
      </c>
      <c r="P673" s="63" t="str">
        <f t="shared" si="31"/>
        <v>18:00 - 20:00</v>
      </c>
      <c r="Q673" t="s">
        <v>415</v>
      </c>
      <c r="R673">
        <v>216</v>
      </c>
      <c r="S673" t="s">
        <v>415</v>
      </c>
      <c r="T673" t="s">
        <v>415</v>
      </c>
      <c r="U673" t="s">
        <v>415</v>
      </c>
      <c r="V673">
        <v>70</v>
      </c>
      <c r="W673" s="5" t="str">
        <f t="shared" si="32"/>
        <v>LTSU_LV_DemandBARB 47-48 BEN JOHNSON E</v>
      </c>
    </row>
    <row r="674" spans="1:23" hidden="1">
      <c r="A674" t="s">
        <v>416</v>
      </c>
      <c r="B674" t="s">
        <v>75</v>
      </c>
      <c r="C674" t="s">
        <v>48</v>
      </c>
      <c r="D674" t="s">
        <v>413</v>
      </c>
      <c r="E674" s="3">
        <v>0.4</v>
      </c>
      <c r="F674" t="s">
        <v>407</v>
      </c>
      <c r="G674" t="str">
        <f t="shared" si="30"/>
        <v>LTSU_LV_DemandBARRY RD HALLIWELL CTWinter 2026/27</v>
      </c>
      <c r="H674" t="s">
        <v>408</v>
      </c>
      <c r="I674" s="64">
        <v>0.01</v>
      </c>
      <c r="J674" s="5">
        <v>46327</v>
      </c>
      <c r="K674" s="5">
        <v>46477</v>
      </c>
      <c r="L674" t="s">
        <v>409</v>
      </c>
      <c r="N674" s="63">
        <v>0.75</v>
      </c>
      <c r="O674" s="63">
        <v>0.83333333333333337</v>
      </c>
      <c r="P674" s="63" t="str">
        <f t="shared" si="31"/>
        <v>18:00 - 20:00</v>
      </c>
      <c r="Q674" t="s">
        <v>415</v>
      </c>
      <c r="R674">
        <v>216</v>
      </c>
      <c r="S674" t="s">
        <v>415</v>
      </c>
      <c r="T674" t="s">
        <v>415</v>
      </c>
      <c r="U674" t="s">
        <v>415</v>
      </c>
      <c r="V674">
        <v>70</v>
      </c>
      <c r="W674" s="5" t="str">
        <f t="shared" si="32"/>
        <v>LTSU_LV_DemandBARRY RD HALLIWELL CT</v>
      </c>
    </row>
    <row r="675" spans="1:23" hidden="1">
      <c r="A675" t="s">
        <v>416</v>
      </c>
      <c r="B675" t="s">
        <v>77</v>
      </c>
      <c r="C675" t="s">
        <v>48</v>
      </c>
      <c r="D675" t="s">
        <v>414</v>
      </c>
      <c r="E675" s="3">
        <v>0.4</v>
      </c>
      <c r="F675" t="s">
        <v>407</v>
      </c>
      <c r="G675" t="str">
        <f t="shared" si="30"/>
        <v>LTSU_LV_DemandBARTON HOUSE (RISK SITE C)Winter 2026/27</v>
      </c>
      <c r="H675" t="s">
        <v>408</v>
      </c>
      <c r="I675" s="64">
        <v>5.8833061245000019E-2</v>
      </c>
      <c r="J675" s="5">
        <v>46327</v>
      </c>
      <c r="K675" s="5">
        <v>46477</v>
      </c>
      <c r="L675" t="s">
        <v>409</v>
      </c>
      <c r="N675" s="63">
        <v>0.75</v>
      </c>
      <c r="O675" s="63">
        <v>0.83333333333333337</v>
      </c>
      <c r="P675" s="63" t="str">
        <f t="shared" si="31"/>
        <v>18:00 - 20:00</v>
      </c>
      <c r="Q675" t="s">
        <v>415</v>
      </c>
      <c r="R675">
        <v>216</v>
      </c>
      <c r="S675" t="s">
        <v>415</v>
      </c>
      <c r="T675" t="s">
        <v>415</v>
      </c>
      <c r="U675" t="s">
        <v>415</v>
      </c>
      <c r="V675">
        <v>70</v>
      </c>
      <c r="W675" s="5" t="str">
        <f t="shared" si="32"/>
        <v>LTSU_LV_DemandBARTON HOUSE (RISK SITE C)</v>
      </c>
    </row>
    <row r="676" spans="1:23" hidden="1">
      <c r="A676" t="s">
        <v>416</v>
      </c>
      <c r="B676" t="s">
        <v>79</v>
      </c>
      <c r="C676" t="s">
        <v>48</v>
      </c>
      <c r="D676" t="s">
        <v>413</v>
      </c>
      <c r="E676" s="3">
        <v>0.4</v>
      </c>
      <c r="F676" t="s">
        <v>407</v>
      </c>
      <c r="G676" t="str">
        <f t="shared" si="30"/>
        <v>LTSU_LV_DemandBATTERSBY RDWinter 2026/27</v>
      </c>
      <c r="H676" t="s">
        <v>408</v>
      </c>
      <c r="I676" s="64">
        <v>8.1234346000000013E-2</v>
      </c>
      <c r="J676" s="5">
        <v>46327</v>
      </c>
      <c r="K676" s="5">
        <v>46477</v>
      </c>
      <c r="L676" t="s">
        <v>409</v>
      </c>
      <c r="N676" s="63">
        <v>0.75</v>
      </c>
      <c r="O676" s="63">
        <v>0.83333333333333337</v>
      </c>
      <c r="P676" s="63" t="str">
        <f t="shared" si="31"/>
        <v>18:00 - 20:00</v>
      </c>
      <c r="Q676" t="s">
        <v>415</v>
      </c>
      <c r="R676">
        <v>216</v>
      </c>
      <c r="S676" t="s">
        <v>415</v>
      </c>
      <c r="T676" t="s">
        <v>415</v>
      </c>
      <c r="U676" t="s">
        <v>415</v>
      </c>
      <c r="V676">
        <v>70</v>
      </c>
      <c r="W676" s="5" t="str">
        <f t="shared" si="32"/>
        <v>LTSU_LV_DemandBATTERSBY RD</v>
      </c>
    </row>
    <row r="677" spans="1:23" hidden="1">
      <c r="A677" t="s">
        <v>416</v>
      </c>
      <c r="B677" t="s">
        <v>81</v>
      </c>
      <c r="C677" t="s">
        <v>48</v>
      </c>
      <c r="D677" t="s">
        <v>406</v>
      </c>
      <c r="E677" s="3">
        <v>0.4</v>
      </c>
      <c r="F677" t="s">
        <v>407</v>
      </c>
      <c r="G677" t="str">
        <f t="shared" si="30"/>
        <v>LTSU_LV_DemandBEAUMONT ESTWinter 2026/27</v>
      </c>
      <c r="H677" t="s">
        <v>408</v>
      </c>
      <c r="I677" s="64">
        <v>0.01</v>
      </c>
      <c r="J677" s="5">
        <v>46327</v>
      </c>
      <c r="K677" s="5">
        <v>46477</v>
      </c>
      <c r="L677" t="s">
        <v>409</v>
      </c>
      <c r="N677" s="63">
        <v>0.75</v>
      </c>
      <c r="O677" s="63">
        <v>0.83333333333333337</v>
      </c>
      <c r="P677" s="63" t="str">
        <f t="shared" si="31"/>
        <v>18:00 - 20:00</v>
      </c>
      <c r="Q677" t="s">
        <v>415</v>
      </c>
      <c r="R677">
        <v>216</v>
      </c>
      <c r="S677" t="s">
        <v>415</v>
      </c>
      <c r="T677" t="s">
        <v>415</v>
      </c>
      <c r="U677" t="s">
        <v>415</v>
      </c>
      <c r="V677">
        <v>70</v>
      </c>
      <c r="W677" s="5" t="str">
        <f t="shared" si="32"/>
        <v>LTSU_LV_DemandBEAUMONT EST</v>
      </c>
    </row>
    <row r="678" spans="1:23" hidden="1">
      <c r="A678" t="s">
        <v>416</v>
      </c>
      <c r="B678" t="s">
        <v>85</v>
      </c>
      <c r="C678" t="s">
        <v>48</v>
      </c>
      <c r="D678" t="s">
        <v>406</v>
      </c>
      <c r="E678" s="3">
        <v>0.4</v>
      </c>
      <c r="F678" t="s">
        <v>407</v>
      </c>
      <c r="G678" t="str">
        <f t="shared" si="30"/>
        <v>LTSU_LV_DemandBEDFORD RDWinter 2026/27</v>
      </c>
      <c r="H678" t="s">
        <v>408</v>
      </c>
      <c r="I678" s="64">
        <v>3.8066636499999973E-2</v>
      </c>
      <c r="J678" s="5">
        <v>46327</v>
      </c>
      <c r="K678" s="5">
        <v>46477</v>
      </c>
      <c r="L678" t="s">
        <v>409</v>
      </c>
      <c r="N678" s="63">
        <v>0.75</v>
      </c>
      <c r="O678" s="63">
        <v>0.83333333333333337</v>
      </c>
      <c r="P678" s="63" t="str">
        <f t="shared" si="31"/>
        <v>18:00 - 20:00</v>
      </c>
      <c r="Q678" t="s">
        <v>415</v>
      </c>
      <c r="R678">
        <v>216</v>
      </c>
      <c r="S678" t="s">
        <v>415</v>
      </c>
      <c r="T678" t="s">
        <v>415</v>
      </c>
      <c r="U678" t="s">
        <v>415</v>
      </c>
      <c r="V678">
        <v>70</v>
      </c>
      <c r="W678" s="5" t="str">
        <f t="shared" si="32"/>
        <v>LTSU_LV_DemandBEDFORD RD</v>
      </c>
    </row>
    <row r="679" spans="1:23" hidden="1">
      <c r="A679" t="s">
        <v>416</v>
      </c>
      <c r="B679" t="s">
        <v>86</v>
      </c>
      <c r="C679" t="s">
        <v>48</v>
      </c>
      <c r="D679" t="s">
        <v>406</v>
      </c>
      <c r="E679" s="3">
        <v>0.4</v>
      </c>
      <c r="F679" t="s">
        <v>407</v>
      </c>
      <c r="G679" t="str">
        <f t="shared" si="30"/>
        <v>LTSU_LV_DemandBERKELEY AVWinter 2026/27</v>
      </c>
      <c r="H679" t="s">
        <v>408</v>
      </c>
      <c r="I679" s="64">
        <v>7.6009893000000037E-2</v>
      </c>
      <c r="J679" s="5">
        <v>46327</v>
      </c>
      <c r="K679" s="5">
        <v>46477</v>
      </c>
      <c r="L679" t="s">
        <v>409</v>
      </c>
      <c r="N679" s="63">
        <v>0.75</v>
      </c>
      <c r="O679" s="63">
        <v>0.83333333333333337</v>
      </c>
      <c r="P679" s="63" t="str">
        <f t="shared" si="31"/>
        <v>18:00 - 20:00</v>
      </c>
      <c r="Q679" t="s">
        <v>415</v>
      </c>
      <c r="R679">
        <v>216</v>
      </c>
      <c r="S679" t="s">
        <v>415</v>
      </c>
      <c r="T679" t="s">
        <v>415</v>
      </c>
      <c r="U679" t="s">
        <v>415</v>
      </c>
      <c r="V679">
        <v>70</v>
      </c>
      <c r="W679" s="5" t="str">
        <f t="shared" si="32"/>
        <v>LTSU_LV_DemandBERKELEY AV</v>
      </c>
    </row>
    <row r="680" spans="1:23" hidden="1">
      <c r="A680" t="s">
        <v>416</v>
      </c>
      <c r="B680" t="s">
        <v>87</v>
      </c>
      <c r="C680" t="s">
        <v>48</v>
      </c>
      <c r="D680" t="s">
        <v>413</v>
      </c>
      <c r="E680" s="3">
        <v>0.4</v>
      </c>
      <c r="F680" t="s">
        <v>407</v>
      </c>
      <c r="G680" t="str">
        <f t="shared" si="30"/>
        <v>LTSU_LV_DemandBILTON RDWinter 2026/27</v>
      </c>
      <c r="H680" t="s">
        <v>408</v>
      </c>
      <c r="I680" s="64">
        <v>0.01</v>
      </c>
      <c r="J680" s="5">
        <v>46327</v>
      </c>
      <c r="K680" s="5">
        <v>46477</v>
      </c>
      <c r="L680" t="s">
        <v>409</v>
      </c>
      <c r="N680" s="63">
        <v>0.75</v>
      </c>
      <c r="O680" s="63">
        <v>0.83333333333333337</v>
      </c>
      <c r="P680" s="63" t="str">
        <f t="shared" si="31"/>
        <v>18:00 - 20:00</v>
      </c>
      <c r="Q680" t="s">
        <v>415</v>
      </c>
      <c r="R680">
        <v>216</v>
      </c>
      <c r="S680" t="s">
        <v>415</v>
      </c>
      <c r="T680" t="s">
        <v>415</v>
      </c>
      <c r="U680" t="s">
        <v>415</v>
      </c>
      <c r="V680">
        <v>70</v>
      </c>
      <c r="W680" s="5" t="str">
        <f t="shared" si="32"/>
        <v>LTSU_LV_DemandBILTON RD</v>
      </c>
    </row>
    <row r="681" spans="1:23" hidden="1">
      <c r="A681" t="s">
        <v>416</v>
      </c>
      <c r="B681" t="s">
        <v>88</v>
      </c>
      <c r="C681" t="s">
        <v>48</v>
      </c>
      <c r="D681" t="s">
        <v>413</v>
      </c>
      <c r="E681" s="3">
        <v>0.4</v>
      </c>
      <c r="F681" t="s">
        <v>407</v>
      </c>
      <c r="G681" t="str">
        <f t="shared" si="30"/>
        <v>LTSU_LV_DemandBISHOPS TERRWinter 2026/27</v>
      </c>
      <c r="H681" t="s">
        <v>408</v>
      </c>
      <c r="I681" s="64">
        <v>0.01</v>
      </c>
      <c r="J681" s="5">
        <v>46327</v>
      </c>
      <c r="K681" s="5">
        <v>46477</v>
      </c>
      <c r="L681" t="s">
        <v>409</v>
      </c>
      <c r="N681" s="63">
        <v>0.75</v>
      </c>
      <c r="O681" s="63">
        <v>0.83333333333333337</v>
      </c>
      <c r="P681" s="63" t="str">
        <f t="shared" si="31"/>
        <v>18:00 - 20:00</v>
      </c>
      <c r="Q681" t="s">
        <v>415</v>
      </c>
      <c r="R681">
        <v>216</v>
      </c>
      <c r="S681" t="s">
        <v>415</v>
      </c>
      <c r="T681" t="s">
        <v>415</v>
      </c>
      <c r="U681" t="s">
        <v>415</v>
      </c>
      <c r="V681">
        <v>70</v>
      </c>
      <c r="W681" s="5" t="str">
        <f t="shared" si="32"/>
        <v>LTSU_LV_DemandBISHOPS TERR</v>
      </c>
    </row>
    <row r="682" spans="1:23" hidden="1">
      <c r="A682" t="s">
        <v>416</v>
      </c>
      <c r="B682" t="s">
        <v>89</v>
      </c>
      <c r="C682" t="s">
        <v>48</v>
      </c>
      <c r="D682" t="s">
        <v>413</v>
      </c>
      <c r="E682" s="3">
        <v>0.4</v>
      </c>
      <c r="F682" t="s">
        <v>407</v>
      </c>
      <c r="G682" t="str">
        <f t="shared" si="30"/>
        <v>LTSU_LV_DemandBLISSETT STWinter 2026/27</v>
      </c>
      <c r="H682" t="s">
        <v>408</v>
      </c>
      <c r="I682" s="64">
        <v>5.671219999999999E-2</v>
      </c>
      <c r="J682" s="5">
        <v>46327</v>
      </c>
      <c r="K682" s="5">
        <v>46477</v>
      </c>
      <c r="L682" t="s">
        <v>409</v>
      </c>
      <c r="N682" s="63">
        <v>0.75</v>
      </c>
      <c r="O682" s="63">
        <v>0.83333333333333337</v>
      </c>
      <c r="P682" s="63" t="str">
        <f t="shared" si="31"/>
        <v>18:00 - 20:00</v>
      </c>
      <c r="Q682" t="s">
        <v>415</v>
      </c>
      <c r="R682">
        <v>216</v>
      </c>
      <c r="S682" t="s">
        <v>415</v>
      </c>
      <c r="T682" t="s">
        <v>415</v>
      </c>
      <c r="U682" t="s">
        <v>415</v>
      </c>
      <c r="V682">
        <v>70</v>
      </c>
      <c r="W682" s="5" t="str">
        <f t="shared" si="32"/>
        <v>LTSU_LV_DemandBLISSETT ST</v>
      </c>
    </row>
    <row r="683" spans="1:23" hidden="1">
      <c r="A683" t="s">
        <v>416</v>
      </c>
      <c r="B683" t="s">
        <v>90</v>
      </c>
      <c r="C683" t="s">
        <v>48</v>
      </c>
      <c r="D683" t="s">
        <v>406</v>
      </c>
      <c r="E683" s="3">
        <v>0.4</v>
      </c>
      <c r="F683" t="s">
        <v>407</v>
      </c>
      <c r="G683" t="str">
        <f t="shared" si="30"/>
        <v>LTSU_LV_DemandBONHAM RDWinter 2026/27</v>
      </c>
      <c r="H683" t="s">
        <v>408</v>
      </c>
      <c r="I683" s="64">
        <v>9.0861786900000019E-2</v>
      </c>
      <c r="J683" s="5">
        <v>46327</v>
      </c>
      <c r="K683" s="5">
        <v>46477</v>
      </c>
      <c r="L683" t="s">
        <v>409</v>
      </c>
      <c r="N683" s="63">
        <v>0.75</v>
      </c>
      <c r="O683" s="63">
        <v>0.83333333333333337</v>
      </c>
      <c r="P683" s="63" t="str">
        <f t="shared" si="31"/>
        <v>18:00 - 20:00</v>
      </c>
      <c r="Q683" t="s">
        <v>415</v>
      </c>
      <c r="R683">
        <v>216</v>
      </c>
      <c r="S683" t="s">
        <v>415</v>
      </c>
      <c r="T683" t="s">
        <v>415</v>
      </c>
      <c r="U683" t="s">
        <v>415</v>
      </c>
      <c r="V683">
        <v>70</v>
      </c>
      <c r="W683" s="5" t="str">
        <f t="shared" si="32"/>
        <v>LTSU_LV_DemandBONHAM RD</v>
      </c>
    </row>
    <row r="684" spans="1:23" hidden="1">
      <c r="A684" t="s">
        <v>416</v>
      </c>
      <c r="B684" t="s">
        <v>91</v>
      </c>
      <c r="C684" t="s">
        <v>48</v>
      </c>
      <c r="D684" t="s">
        <v>406</v>
      </c>
      <c r="E684" s="3">
        <v>0.4</v>
      </c>
      <c r="F684" t="s">
        <v>407</v>
      </c>
      <c r="G684" t="str">
        <f t="shared" si="30"/>
        <v>LTSU_LV_DemandBRADFIELD PLWinter 2026/27</v>
      </c>
      <c r="H684" t="s">
        <v>408</v>
      </c>
      <c r="I684" s="64">
        <v>0.01</v>
      </c>
      <c r="J684" s="5">
        <v>46327</v>
      </c>
      <c r="K684" s="5">
        <v>46477</v>
      </c>
      <c r="L684" t="s">
        <v>409</v>
      </c>
      <c r="N684" s="63">
        <v>0.75</v>
      </c>
      <c r="O684" s="63">
        <v>0.83333333333333337</v>
      </c>
      <c r="P684" s="63" t="str">
        <f t="shared" si="31"/>
        <v>18:00 - 20:00</v>
      </c>
      <c r="Q684" t="s">
        <v>415</v>
      </c>
      <c r="R684">
        <v>216</v>
      </c>
      <c r="S684" t="s">
        <v>415</v>
      </c>
      <c r="T684" t="s">
        <v>415</v>
      </c>
      <c r="U684" t="s">
        <v>415</v>
      </c>
      <c r="V684">
        <v>70</v>
      </c>
      <c r="W684" s="5" t="str">
        <f t="shared" si="32"/>
        <v>LTSU_LV_DemandBRADFIELD PL</v>
      </c>
    </row>
    <row r="685" spans="1:23" hidden="1">
      <c r="A685" t="s">
        <v>416</v>
      </c>
      <c r="B685" t="s">
        <v>92</v>
      </c>
      <c r="C685" t="s">
        <v>48</v>
      </c>
      <c r="D685" t="s">
        <v>413</v>
      </c>
      <c r="E685" s="3">
        <v>0.4</v>
      </c>
      <c r="F685" t="s">
        <v>407</v>
      </c>
      <c r="G685" t="str">
        <f t="shared" si="30"/>
        <v>LTSU_LV_DemandBRENTHOUSE RDWinter 2026/27</v>
      </c>
      <c r="H685" t="s">
        <v>408</v>
      </c>
      <c r="I685" s="64">
        <v>6.9895743500000052E-2</v>
      </c>
      <c r="J685" s="5">
        <v>46327</v>
      </c>
      <c r="K685" s="5">
        <v>46477</v>
      </c>
      <c r="L685" t="s">
        <v>409</v>
      </c>
      <c r="N685" s="63">
        <v>0.75</v>
      </c>
      <c r="O685" s="63">
        <v>0.83333333333333337</v>
      </c>
      <c r="P685" s="63" t="str">
        <f t="shared" si="31"/>
        <v>18:00 - 20:00</v>
      </c>
      <c r="Q685" t="s">
        <v>415</v>
      </c>
      <c r="R685">
        <v>216</v>
      </c>
      <c r="S685" t="s">
        <v>415</v>
      </c>
      <c r="T685" t="s">
        <v>415</v>
      </c>
      <c r="U685" t="s">
        <v>415</v>
      </c>
      <c r="V685">
        <v>70</v>
      </c>
      <c r="W685" s="5" t="str">
        <f t="shared" si="32"/>
        <v>LTSU_LV_DemandBRENTHOUSE RD</v>
      </c>
    </row>
    <row r="686" spans="1:23" hidden="1">
      <c r="A686" t="s">
        <v>416</v>
      </c>
      <c r="B686" t="s">
        <v>93</v>
      </c>
      <c r="C686" t="s">
        <v>48</v>
      </c>
      <c r="D686" t="s">
        <v>414</v>
      </c>
      <c r="E686" s="3">
        <v>0.4</v>
      </c>
      <c r="F686" t="s">
        <v>407</v>
      </c>
      <c r="G686" t="str">
        <f t="shared" si="30"/>
        <v>LTSU_LV_DemandBRITTENDEN CLOSEWinter 2026/27</v>
      </c>
      <c r="H686" t="s">
        <v>408</v>
      </c>
      <c r="I686" s="64">
        <v>0.01</v>
      </c>
      <c r="J686" s="5">
        <v>46327</v>
      </c>
      <c r="K686" s="5">
        <v>46477</v>
      </c>
      <c r="L686" t="s">
        <v>409</v>
      </c>
      <c r="N686" s="63">
        <v>0.75</v>
      </c>
      <c r="O686" s="63">
        <v>0.83333333333333337</v>
      </c>
      <c r="P686" s="63" t="str">
        <f t="shared" si="31"/>
        <v>18:00 - 20:00</v>
      </c>
      <c r="Q686" t="s">
        <v>415</v>
      </c>
      <c r="R686">
        <v>216</v>
      </c>
      <c r="S686" t="s">
        <v>415</v>
      </c>
      <c r="T686" t="s">
        <v>415</v>
      </c>
      <c r="U686" t="s">
        <v>415</v>
      </c>
      <c r="V686">
        <v>70</v>
      </c>
      <c r="W686" s="5" t="str">
        <f t="shared" si="32"/>
        <v>LTSU_LV_DemandBRITTENDEN CLOSE</v>
      </c>
    </row>
    <row r="687" spans="1:23" hidden="1">
      <c r="A687" t="s">
        <v>416</v>
      </c>
      <c r="B687" t="s">
        <v>94</v>
      </c>
      <c r="C687" t="s">
        <v>48</v>
      </c>
      <c r="D687" t="s">
        <v>413</v>
      </c>
      <c r="E687" s="3">
        <v>0.4</v>
      </c>
      <c r="F687" t="s">
        <v>407</v>
      </c>
      <c r="G687" t="str">
        <f t="shared" si="30"/>
        <v>LTSU_LV_DemandBROADMEAD ROADWinter 2026/27</v>
      </c>
      <c r="H687" t="s">
        <v>408</v>
      </c>
      <c r="I687" s="64">
        <v>4.9417657599999922E-2</v>
      </c>
      <c r="J687" s="5">
        <v>46327</v>
      </c>
      <c r="K687" s="5">
        <v>46477</v>
      </c>
      <c r="L687" t="s">
        <v>409</v>
      </c>
      <c r="N687" s="63">
        <v>0.75</v>
      </c>
      <c r="O687" s="63">
        <v>0.83333333333333337</v>
      </c>
      <c r="P687" s="63" t="str">
        <f t="shared" si="31"/>
        <v>18:00 - 20:00</v>
      </c>
      <c r="Q687" t="s">
        <v>415</v>
      </c>
      <c r="R687">
        <v>216</v>
      </c>
      <c r="S687" t="s">
        <v>415</v>
      </c>
      <c r="T687" t="s">
        <v>415</v>
      </c>
      <c r="U687" t="s">
        <v>415</v>
      </c>
      <c r="V687">
        <v>70</v>
      </c>
      <c r="W687" s="5" t="str">
        <f t="shared" si="32"/>
        <v>LTSU_LV_DemandBROADMEAD ROAD</v>
      </c>
    </row>
    <row r="688" spans="1:23" hidden="1">
      <c r="A688" t="s">
        <v>416</v>
      </c>
      <c r="B688" t="s">
        <v>95</v>
      </c>
      <c r="C688" t="s">
        <v>48</v>
      </c>
      <c r="D688" t="s">
        <v>406</v>
      </c>
      <c r="E688" s="3">
        <v>0.4</v>
      </c>
      <c r="F688" t="s">
        <v>407</v>
      </c>
      <c r="G688" t="str">
        <f t="shared" si="30"/>
        <v>LTSU_LV_DemandBROADOAK AVWinter 2026/27</v>
      </c>
      <c r="H688" t="s">
        <v>408</v>
      </c>
      <c r="I688" s="64">
        <v>0.01</v>
      </c>
      <c r="J688" s="5">
        <v>46327</v>
      </c>
      <c r="K688" s="5">
        <v>46477</v>
      </c>
      <c r="L688" t="s">
        <v>409</v>
      </c>
      <c r="N688" s="63">
        <v>0.75</v>
      </c>
      <c r="O688" s="63">
        <v>0.83333333333333337</v>
      </c>
      <c r="P688" s="63" t="str">
        <f t="shared" si="31"/>
        <v>18:00 - 20:00</v>
      </c>
      <c r="Q688" t="s">
        <v>415</v>
      </c>
      <c r="R688">
        <v>216</v>
      </c>
      <c r="S688" t="s">
        <v>415</v>
      </c>
      <c r="T688" t="s">
        <v>415</v>
      </c>
      <c r="U688" t="s">
        <v>415</v>
      </c>
      <c r="V688">
        <v>70</v>
      </c>
      <c r="W688" s="5" t="str">
        <f t="shared" si="32"/>
        <v>LTSU_LV_DemandBROADOAK AV</v>
      </c>
    </row>
    <row r="689" spans="1:23" hidden="1">
      <c r="A689" t="s">
        <v>416</v>
      </c>
      <c r="B689" t="s">
        <v>96</v>
      </c>
      <c r="C689" t="s">
        <v>48</v>
      </c>
      <c r="D689" t="s">
        <v>413</v>
      </c>
      <c r="E689" s="3">
        <v>0.4</v>
      </c>
      <c r="F689" t="s">
        <v>407</v>
      </c>
      <c r="G689" t="str">
        <f t="shared" si="30"/>
        <v>LTSU_LV_DemandBROCKLEY GR S/O 84Winter 2026/27</v>
      </c>
      <c r="H689" t="s">
        <v>408</v>
      </c>
      <c r="I689" s="64">
        <v>8.4521277999999977E-2</v>
      </c>
      <c r="J689" s="5">
        <v>46327</v>
      </c>
      <c r="K689" s="5">
        <v>46477</v>
      </c>
      <c r="L689" t="s">
        <v>409</v>
      </c>
      <c r="N689" s="63">
        <v>0.75</v>
      </c>
      <c r="O689" s="63">
        <v>0.83333333333333337</v>
      </c>
      <c r="P689" s="63" t="str">
        <f t="shared" si="31"/>
        <v>18:00 - 20:00</v>
      </c>
      <c r="Q689" t="s">
        <v>415</v>
      </c>
      <c r="R689">
        <v>216</v>
      </c>
      <c r="S689" t="s">
        <v>415</v>
      </c>
      <c r="T689" t="s">
        <v>415</v>
      </c>
      <c r="U689" t="s">
        <v>415</v>
      </c>
      <c r="V689">
        <v>70</v>
      </c>
      <c r="W689" s="5" t="str">
        <f t="shared" si="32"/>
        <v>LTSU_LV_DemandBROCKLEY GR S/O 84</v>
      </c>
    </row>
    <row r="690" spans="1:23" hidden="1">
      <c r="A690" t="s">
        <v>416</v>
      </c>
      <c r="B690" t="s">
        <v>97</v>
      </c>
      <c r="C690" t="s">
        <v>48</v>
      </c>
      <c r="D690" t="s">
        <v>413</v>
      </c>
      <c r="E690" s="3">
        <v>0.4</v>
      </c>
      <c r="F690" t="s">
        <v>407</v>
      </c>
      <c r="G690" t="str">
        <f t="shared" si="30"/>
        <v>LTSU_LV_DemandBRONTE CL 23Winter 2026/27</v>
      </c>
      <c r="H690" t="s">
        <v>408</v>
      </c>
      <c r="I690" s="64">
        <v>3.5574867500000051E-2</v>
      </c>
      <c r="J690" s="5">
        <v>46327</v>
      </c>
      <c r="K690" s="5">
        <v>46477</v>
      </c>
      <c r="L690" t="s">
        <v>409</v>
      </c>
      <c r="N690" s="63">
        <v>0.75</v>
      </c>
      <c r="O690" s="63">
        <v>0.83333333333333337</v>
      </c>
      <c r="P690" s="63" t="str">
        <f t="shared" si="31"/>
        <v>18:00 - 20:00</v>
      </c>
      <c r="Q690" t="s">
        <v>415</v>
      </c>
      <c r="R690">
        <v>216</v>
      </c>
      <c r="S690" t="s">
        <v>415</v>
      </c>
      <c r="T690" t="s">
        <v>415</v>
      </c>
      <c r="U690" t="s">
        <v>415</v>
      </c>
      <c r="V690">
        <v>70</v>
      </c>
      <c r="W690" s="5" t="str">
        <f t="shared" si="32"/>
        <v>LTSU_LV_DemandBRONTE CL 23</v>
      </c>
    </row>
    <row r="691" spans="1:23" hidden="1">
      <c r="A691" t="s">
        <v>416</v>
      </c>
      <c r="B691" t="s">
        <v>99</v>
      </c>
      <c r="C691" t="s">
        <v>48</v>
      </c>
      <c r="D691" t="s">
        <v>406</v>
      </c>
      <c r="E691" s="3">
        <v>0.4</v>
      </c>
      <c r="F691" t="s">
        <v>407</v>
      </c>
      <c r="G691" t="str">
        <f t="shared" si="30"/>
        <v>LTSU_LV_DemandBROWNFIELDS NO 2Winter 2026/27</v>
      </c>
      <c r="H691" t="s">
        <v>408</v>
      </c>
      <c r="I691" s="64">
        <v>1.4505506399999969E-2</v>
      </c>
      <c r="J691" s="5">
        <v>46327</v>
      </c>
      <c r="K691" s="5">
        <v>46477</v>
      </c>
      <c r="L691" t="s">
        <v>409</v>
      </c>
      <c r="N691" s="63">
        <v>0.75</v>
      </c>
      <c r="O691" s="63">
        <v>0.83333333333333337</v>
      </c>
      <c r="P691" s="63" t="str">
        <f t="shared" si="31"/>
        <v>18:00 - 20:00</v>
      </c>
      <c r="Q691" t="s">
        <v>415</v>
      </c>
      <c r="R691">
        <v>216</v>
      </c>
      <c r="S691" t="s">
        <v>415</v>
      </c>
      <c r="T691" t="s">
        <v>415</v>
      </c>
      <c r="U691" t="s">
        <v>415</v>
      </c>
      <c r="V691">
        <v>70</v>
      </c>
      <c r="W691" s="5" t="str">
        <f t="shared" si="32"/>
        <v>LTSU_LV_DemandBROWNFIELDS NO 2</v>
      </c>
    </row>
    <row r="692" spans="1:23" hidden="1">
      <c r="A692" t="s">
        <v>416</v>
      </c>
      <c r="B692" t="s">
        <v>100</v>
      </c>
      <c r="C692" t="s">
        <v>48</v>
      </c>
      <c r="D692" t="s">
        <v>414</v>
      </c>
      <c r="E692" s="3">
        <v>0.4</v>
      </c>
      <c r="F692" t="s">
        <v>407</v>
      </c>
      <c r="G692" t="str">
        <f t="shared" si="30"/>
        <v>LTSU_LV_DemandBUTE COURTWinter 2026/27</v>
      </c>
      <c r="H692" t="s">
        <v>408</v>
      </c>
      <c r="I692" s="64">
        <v>1.3107431500000042E-2</v>
      </c>
      <c r="J692" s="5">
        <v>46327</v>
      </c>
      <c r="K692" s="5">
        <v>46477</v>
      </c>
      <c r="L692" t="s">
        <v>409</v>
      </c>
      <c r="N692" s="63">
        <v>0.75</v>
      </c>
      <c r="O692" s="63">
        <v>0.83333333333333337</v>
      </c>
      <c r="P692" s="63" t="str">
        <f t="shared" si="31"/>
        <v>18:00 - 20:00</v>
      </c>
      <c r="Q692" t="s">
        <v>415</v>
      </c>
      <c r="R692">
        <v>216</v>
      </c>
      <c r="S692" t="s">
        <v>415</v>
      </c>
      <c r="T692" t="s">
        <v>415</v>
      </c>
      <c r="U692" t="s">
        <v>415</v>
      </c>
      <c r="V692">
        <v>70</v>
      </c>
      <c r="W692" s="5" t="str">
        <f t="shared" si="32"/>
        <v>LTSU_LV_DemandBUTE COURT</v>
      </c>
    </row>
    <row r="693" spans="1:23" hidden="1">
      <c r="A693" t="s">
        <v>416</v>
      </c>
      <c r="B693" t="s">
        <v>101</v>
      </c>
      <c r="C693" t="s">
        <v>48</v>
      </c>
      <c r="D693" t="s">
        <v>414</v>
      </c>
      <c r="E693" s="3">
        <v>0.4</v>
      </c>
      <c r="F693" t="s">
        <v>407</v>
      </c>
      <c r="G693" t="str">
        <f t="shared" si="30"/>
        <v>LTSU_LV_DemandBUTLERS PLACEWinter 2026/27</v>
      </c>
      <c r="H693" t="s">
        <v>408</v>
      </c>
      <c r="I693" s="64">
        <v>4.7242313000000036E-2</v>
      </c>
      <c r="J693" s="5">
        <v>46327</v>
      </c>
      <c r="K693" s="5">
        <v>46477</v>
      </c>
      <c r="L693" t="s">
        <v>409</v>
      </c>
      <c r="N693" s="63">
        <v>0.75</v>
      </c>
      <c r="O693" s="63">
        <v>0.83333333333333337</v>
      </c>
      <c r="P693" s="63" t="str">
        <f t="shared" si="31"/>
        <v>18:00 - 20:00</v>
      </c>
      <c r="Q693" t="s">
        <v>415</v>
      </c>
      <c r="R693">
        <v>216</v>
      </c>
      <c r="S693" t="s">
        <v>415</v>
      </c>
      <c r="T693" t="s">
        <v>415</v>
      </c>
      <c r="U693" t="s">
        <v>415</v>
      </c>
      <c r="V693">
        <v>70</v>
      </c>
      <c r="W693" s="5" t="str">
        <f t="shared" si="32"/>
        <v>LTSU_LV_DemandBUTLERS PLACE</v>
      </c>
    </row>
    <row r="694" spans="1:23" hidden="1">
      <c r="A694" t="s">
        <v>416</v>
      </c>
      <c r="B694" t="s">
        <v>102</v>
      </c>
      <c r="C694" t="s">
        <v>48</v>
      </c>
      <c r="D694" t="s">
        <v>414</v>
      </c>
      <c r="E694" s="3">
        <v>0.4</v>
      </c>
      <c r="F694" t="s">
        <v>407</v>
      </c>
      <c r="G694" t="str">
        <f t="shared" si="30"/>
        <v>LTSU_LV_DemandCAMAC ROADWinter 2026/27</v>
      </c>
      <c r="H694" t="s">
        <v>408</v>
      </c>
      <c r="I694" s="64">
        <v>0.01</v>
      </c>
      <c r="J694" s="5">
        <v>46327</v>
      </c>
      <c r="K694" s="5">
        <v>46477</v>
      </c>
      <c r="L694" t="s">
        <v>409</v>
      </c>
      <c r="N694" s="63">
        <v>0.75</v>
      </c>
      <c r="O694" s="63">
        <v>0.83333333333333337</v>
      </c>
      <c r="P694" s="63" t="str">
        <f t="shared" si="31"/>
        <v>18:00 - 20:00</v>
      </c>
      <c r="Q694" t="s">
        <v>415</v>
      </c>
      <c r="R694">
        <v>216</v>
      </c>
      <c r="S694" t="s">
        <v>415</v>
      </c>
      <c r="T694" t="s">
        <v>415</v>
      </c>
      <c r="U694" t="s">
        <v>415</v>
      </c>
      <c r="V694">
        <v>70</v>
      </c>
      <c r="W694" s="5" t="str">
        <f t="shared" si="32"/>
        <v>LTSU_LV_DemandCAMAC ROAD</v>
      </c>
    </row>
    <row r="695" spans="1:23" hidden="1">
      <c r="A695" t="s">
        <v>416</v>
      </c>
      <c r="B695" t="s">
        <v>103</v>
      </c>
      <c r="C695" t="s">
        <v>48</v>
      </c>
      <c r="D695" t="s">
        <v>406</v>
      </c>
      <c r="E695" s="3">
        <v>0.4</v>
      </c>
      <c r="F695" t="s">
        <v>407</v>
      </c>
      <c r="G695" t="str">
        <f t="shared" si="30"/>
        <v>LTSU_LV_DemandCANNON LN 194Winter 2026/27</v>
      </c>
      <c r="H695" t="s">
        <v>408</v>
      </c>
      <c r="I695" s="64">
        <v>3.0713616360000019E-2</v>
      </c>
      <c r="J695" s="5">
        <v>46327</v>
      </c>
      <c r="K695" s="5">
        <v>46477</v>
      </c>
      <c r="L695" t="s">
        <v>409</v>
      </c>
      <c r="N695" s="63">
        <v>0.75</v>
      </c>
      <c r="O695" s="63">
        <v>0.83333333333333337</v>
      </c>
      <c r="P695" s="63" t="str">
        <f t="shared" si="31"/>
        <v>18:00 - 20:00</v>
      </c>
      <c r="Q695" t="s">
        <v>415</v>
      </c>
      <c r="R695">
        <v>216</v>
      </c>
      <c r="S695" t="s">
        <v>415</v>
      </c>
      <c r="T695" t="s">
        <v>415</v>
      </c>
      <c r="U695" t="s">
        <v>415</v>
      </c>
      <c r="V695">
        <v>70</v>
      </c>
      <c r="W695" s="5" t="str">
        <f t="shared" si="32"/>
        <v>LTSU_LV_DemandCANNON LN 194</v>
      </c>
    </row>
    <row r="696" spans="1:23" hidden="1">
      <c r="A696" t="s">
        <v>416</v>
      </c>
      <c r="B696" t="s">
        <v>104</v>
      </c>
      <c r="C696" t="s">
        <v>48</v>
      </c>
      <c r="D696" t="s">
        <v>406</v>
      </c>
      <c r="E696" s="3">
        <v>0.4</v>
      </c>
      <c r="F696" t="s">
        <v>407</v>
      </c>
      <c r="G696" t="str">
        <f t="shared" si="30"/>
        <v>LTSU_LV_DemandCAREY RDWinter 2026/27</v>
      </c>
      <c r="H696" t="s">
        <v>408</v>
      </c>
      <c r="I696" s="64">
        <v>4.9969486799999997E-2</v>
      </c>
      <c r="J696" s="5">
        <v>46327</v>
      </c>
      <c r="K696" s="5">
        <v>46477</v>
      </c>
      <c r="L696" t="s">
        <v>409</v>
      </c>
      <c r="N696" s="63">
        <v>0.75</v>
      </c>
      <c r="O696" s="63">
        <v>0.83333333333333337</v>
      </c>
      <c r="P696" s="63" t="str">
        <f t="shared" si="31"/>
        <v>18:00 - 20:00</v>
      </c>
      <c r="Q696" t="s">
        <v>415</v>
      </c>
      <c r="R696">
        <v>216</v>
      </c>
      <c r="S696" t="s">
        <v>415</v>
      </c>
      <c r="T696" t="s">
        <v>415</v>
      </c>
      <c r="U696" t="s">
        <v>415</v>
      </c>
      <c r="V696">
        <v>70</v>
      </c>
      <c r="W696" s="5" t="str">
        <f t="shared" si="32"/>
        <v>LTSU_LV_DemandCAREY RD</v>
      </c>
    </row>
    <row r="697" spans="1:23" hidden="1">
      <c r="A697" t="s">
        <v>416</v>
      </c>
      <c r="B697" t="s">
        <v>105</v>
      </c>
      <c r="C697" t="s">
        <v>48</v>
      </c>
      <c r="D697" t="s">
        <v>413</v>
      </c>
      <c r="E697" s="3">
        <v>0.4</v>
      </c>
      <c r="F697" t="s">
        <v>407</v>
      </c>
      <c r="G697" t="str">
        <f t="shared" si="30"/>
        <v>LTSU_LV_DemandCARNARVON RD COLLEGE PTWinter 2026/27</v>
      </c>
      <c r="H697" t="s">
        <v>408</v>
      </c>
      <c r="I697" s="64">
        <v>2.8665931499999964E-2</v>
      </c>
      <c r="J697" s="5">
        <v>46327</v>
      </c>
      <c r="K697" s="5">
        <v>46477</v>
      </c>
      <c r="L697" t="s">
        <v>409</v>
      </c>
      <c r="N697" s="63">
        <v>0.75</v>
      </c>
      <c r="O697" s="63">
        <v>0.83333333333333337</v>
      </c>
      <c r="P697" s="63" t="str">
        <f t="shared" si="31"/>
        <v>18:00 - 20:00</v>
      </c>
      <c r="Q697" t="s">
        <v>415</v>
      </c>
      <c r="R697">
        <v>216</v>
      </c>
      <c r="S697" t="s">
        <v>415</v>
      </c>
      <c r="T697" t="s">
        <v>415</v>
      </c>
      <c r="U697" t="s">
        <v>415</v>
      </c>
      <c r="V697">
        <v>70</v>
      </c>
      <c r="W697" s="5" t="str">
        <f t="shared" si="32"/>
        <v>LTSU_LV_DemandCARNARVON RD COLLEGE PT</v>
      </c>
    </row>
    <row r="698" spans="1:23" hidden="1">
      <c r="A698" t="s">
        <v>416</v>
      </c>
      <c r="B698" t="s">
        <v>107</v>
      </c>
      <c r="C698" t="s">
        <v>48</v>
      </c>
      <c r="D698" t="s">
        <v>406</v>
      </c>
      <c r="E698" s="3">
        <v>0.4</v>
      </c>
      <c r="F698" t="s">
        <v>407</v>
      </c>
      <c r="G698" t="str">
        <f t="shared" si="30"/>
        <v>LTSU_LV_DemandCASTLE PKWinter 2026/27</v>
      </c>
      <c r="H698" t="s">
        <v>408</v>
      </c>
      <c r="I698" s="64">
        <v>9.2110815000000068E-2</v>
      </c>
      <c r="J698" s="5">
        <v>46327</v>
      </c>
      <c r="K698" s="5">
        <v>46477</v>
      </c>
      <c r="L698" t="s">
        <v>409</v>
      </c>
      <c r="N698" s="63">
        <v>0.75</v>
      </c>
      <c r="O698" s="63">
        <v>0.83333333333333337</v>
      </c>
      <c r="P698" s="63" t="str">
        <f t="shared" si="31"/>
        <v>18:00 - 20:00</v>
      </c>
      <c r="Q698" t="s">
        <v>415</v>
      </c>
      <c r="R698">
        <v>216</v>
      </c>
      <c r="S698" t="s">
        <v>415</v>
      </c>
      <c r="T698" t="s">
        <v>415</v>
      </c>
      <c r="U698" t="s">
        <v>415</v>
      </c>
      <c r="V698">
        <v>70</v>
      </c>
      <c r="W698" s="5" t="str">
        <f t="shared" si="32"/>
        <v>LTSU_LV_DemandCASTLE PK</v>
      </c>
    </row>
    <row r="699" spans="1:23" hidden="1">
      <c r="A699" t="s">
        <v>416</v>
      </c>
      <c r="B699" t="s">
        <v>108</v>
      </c>
      <c r="C699" t="s">
        <v>48</v>
      </c>
      <c r="D699" t="s">
        <v>413</v>
      </c>
      <c r="E699" s="3">
        <v>0.4</v>
      </c>
      <c r="F699" t="s">
        <v>407</v>
      </c>
      <c r="G699" t="str">
        <f t="shared" si="30"/>
        <v>LTSU_LV_DemandCASTLECOMBE RD S/O 66Winter 2026/27</v>
      </c>
      <c r="H699" t="s">
        <v>408</v>
      </c>
      <c r="I699" s="64">
        <v>4.2639992499999946E-2</v>
      </c>
      <c r="J699" s="5">
        <v>46327</v>
      </c>
      <c r="K699" s="5">
        <v>46477</v>
      </c>
      <c r="L699" t="s">
        <v>409</v>
      </c>
      <c r="N699" s="63">
        <v>0.75</v>
      </c>
      <c r="O699" s="63">
        <v>0.83333333333333337</v>
      </c>
      <c r="P699" s="63" t="str">
        <f t="shared" si="31"/>
        <v>18:00 - 20:00</v>
      </c>
      <c r="Q699" t="s">
        <v>415</v>
      </c>
      <c r="R699">
        <v>216</v>
      </c>
      <c r="S699" t="s">
        <v>415</v>
      </c>
      <c r="T699" t="s">
        <v>415</v>
      </c>
      <c r="U699" t="s">
        <v>415</v>
      </c>
      <c r="V699">
        <v>70</v>
      </c>
      <c r="W699" s="5" t="str">
        <f t="shared" si="32"/>
        <v>LTSU_LV_DemandCASTLECOMBE RD S/O 66</v>
      </c>
    </row>
    <row r="700" spans="1:23" hidden="1">
      <c r="A700" t="s">
        <v>416</v>
      </c>
      <c r="B700" t="s">
        <v>110</v>
      </c>
      <c r="C700" t="s">
        <v>48</v>
      </c>
      <c r="D700" t="s">
        <v>414</v>
      </c>
      <c r="E700" s="3">
        <v>0.4</v>
      </c>
      <c r="F700" t="s">
        <v>407</v>
      </c>
      <c r="G700" t="str">
        <f t="shared" si="30"/>
        <v>LTSU_LV_DemandCENTRAL COURTWinter 2026/27</v>
      </c>
      <c r="H700" t="s">
        <v>408</v>
      </c>
      <c r="I700" s="64">
        <v>1.2713586299999967E-2</v>
      </c>
      <c r="J700" s="5">
        <v>46327</v>
      </c>
      <c r="K700" s="5">
        <v>46477</v>
      </c>
      <c r="L700" t="s">
        <v>409</v>
      </c>
      <c r="N700" s="63">
        <v>0.75</v>
      </c>
      <c r="O700" s="63">
        <v>0.83333333333333337</v>
      </c>
      <c r="P700" s="63" t="str">
        <f t="shared" si="31"/>
        <v>18:00 - 20:00</v>
      </c>
      <c r="Q700" t="s">
        <v>415</v>
      </c>
      <c r="R700">
        <v>216</v>
      </c>
      <c r="S700" t="s">
        <v>415</v>
      </c>
      <c r="T700" t="s">
        <v>415</v>
      </c>
      <c r="U700" t="s">
        <v>415</v>
      </c>
      <c r="V700">
        <v>70</v>
      </c>
      <c r="W700" s="5" t="str">
        <f t="shared" si="32"/>
        <v>LTSU_LV_DemandCENTRAL COURT</v>
      </c>
    </row>
    <row r="701" spans="1:23" hidden="1">
      <c r="A701" t="s">
        <v>416</v>
      </c>
      <c r="B701" t="s">
        <v>112</v>
      </c>
      <c r="C701" t="s">
        <v>48</v>
      </c>
      <c r="D701" t="s">
        <v>413</v>
      </c>
      <c r="E701" s="3">
        <v>0.4</v>
      </c>
      <c r="F701" t="s">
        <v>407</v>
      </c>
      <c r="G701" t="str">
        <f t="shared" si="30"/>
        <v>LTSU_LV_DemandCHADWELL AVE WILNETT CTWinter 2026/27</v>
      </c>
      <c r="H701" t="s">
        <v>408</v>
      </c>
      <c r="I701" s="64">
        <v>6.840986800000004E-2</v>
      </c>
      <c r="J701" s="5">
        <v>46327</v>
      </c>
      <c r="K701" s="5">
        <v>46477</v>
      </c>
      <c r="L701" t="s">
        <v>409</v>
      </c>
      <c r="N701" s="63">
        <v>0.75</v>
      </c>
      <c r="O701" s="63">
        <v>0.83333333333333337</v>
      </c>
      <c r="P701" s="63" t="str">
        <f t="shared" si="31"/>
        <v>18:00 - 20:00</v>
      </c>
      <c r="Q701" t="s">
        <v>415</v>
      </c>
      <c r="R701">
        <v>216</v>
      </c>
      <c r="S701" t="s">
        <v>415</v>
      </c>
      <c r="T701" t="s">
        <v>415</v>
      </c>
      <c r="U701" t="s">
        <v>415</v>
      </c>
      <c r="V701">
        <v>70</v>
      </c>
      <c r="W701" s="5" t="str">
        <f t="shared" si="32"/>
        <v>LTSU_LV_DemandCHADWELL AVE WILNETT CT</v>
      </c>
    </row>
    <row r="702" spans="1:23" hidden="1">
      <c r="A702" t="s">
        <v>416</v>
      </c>
      <c r="B702" t="s">
        <v>113</v>
      </c>
      <c r="C702" t="s">
        <v>48</v>
      </c>
      <c r="D702" t="s">
        <v>413</v>
      </c>
      <c r="E702" s="3">
        <v>0.4</v>
      </c>
      <c r="F702" t="s">
        <v>407</v>
      </c>
      <c r="G702" t="str">
        <f t="shared" si="30"/>
        <v>LTSU_LV_DemandCHARLTON PK LANE LIDOWinter 2026/27</v>
      </c>
      <c r="H702" t="s">
        <v>408</v>
      </c>
      <c r="I702" s="64">
        <v>1.3880060500000013E-2</v>
      </c>
      <c r="J702" s="5">
        <v>46327</v>
      </c>
      <c r="K702" s="5">
        <v>46477</v>
      </c>
      <c r="L702" t="s">
        <v>409</v>
      </c>
      <c r="N702" s="63">
        <v>0.75</v>
      </c>
      <c r="O702" s="63">
        <v>0.83333333333333337</v>
      </c>
      <c r="P702" s="63" t="str">
        <f t="shared" si="31"/>
        <v>18:00 - 20:00</v>
      </c>
      <c r="Q702" t="s">
        <v>415</v>
      </c>
      <c r="R702">
        <v>216</v>
      </c>
      <c r="S702" t="s">
        <v>415</v>
      </c>
      <c r="T702" t="s">
        <v>415</v>
      </c>
      <c r="U702" t="s">
        <v>415</v>
      </c>
      <c r="V702">
        <v>70</v>
      </c>
      <c r="W702" s="5" t="str">
        <f t="shared" si="32"/>
        <v>LTSU_LV_DemandCHARLTON PK LANE LIDO</v>
      </c>
    </row>
    <row r="703" spans="1:23" hidden="1">
      <c r="A703" t="s">
        <v>416</v>
      </c>
      <c r="B703" t="s">
        <v>114</v>
      </c>
      <c r="C703" t="s">
        <v>48</v>
      </c>
      <c r="D703" t="s">
        <v>413</v>
      </c>
      <c r="E703" s="3">
        <v>0.4</v>
      </c>
      <c r="F703" t="s">
        <v>407</v>
      </c>
      <c r="G703" t="str">
        <f t="shared" si="30"/>
        <v>LTSU_LV_DemandCHARTON CLOSEWinter 2026/27</v>
      </c>
      <c r="H703" t="s">
        <v>408</v>
      </c>
      <c r="I703" s="64">
        <v>0.01</v>
      </c>
      <c r="J703" s="5">
        <v>46327</v>
      </c>
      <c r="K703" s="5">
        <v>46477</v>
      </c>
      <c r="L703" t="s">
        <v>409</v>
      </c>
      <c r="N703" s="63">
        <v>0.75</v>
      </c>
      <c r="O703" s="63">
        <v>0.83333333333333337</v>
      </c>
      <c r="P703" s="63" t="str">
        <f t="shared" si="31"/>
        <v>18:00 - 20:00</v>
      </c>
      <c r="Q703" t="s">
        <v>415</v>
      </c>
      <c r="R703">
        <v>216</v>
      </c>
      <c r="S703" t="s">
        <v>415</v>
      </c>
      <c r="T703" t="s">
        <v>415</v>
      </c>
      <c r="U703" t="s">
        <v>415</v>
      </c>
      <c r="V703">
        <v>70</v>
      </c>
      <c r="W703" s="5" t="str">
        <f t="shared" si="32"/>
        <v>LTSU_LV_DemandCHARTON CLOSE</v>
      </c>
    </row>
    <row r="704" spans="1:23" hidden="1">
      <c r="A704" t="s">
        <v>416</v>
      </c>
      <c r="B704" t="s">
        <v>117</v>
      </c>
      <c r="C704" t="s">
        <v>48</v>
      </c>
      <c r="D704" t="s">
        <v>406</v>
      </c>
      <c r="E704" s="3">
        <v>0.4</v>
      </c>
      <c r="F704" t="s">
        <v>407</v>
      </c>
      <c r="G704" t="str">
        <f t="shared" si="30"/>
        <v>LTSU_LV_DemandCHRISTCHURCH STREETWinter 2026/27</v>
      </c>
      <c r="H704" t="s">
        <v>408</v>
      </c>
      <c r="I704" s="64">
        <v>5.5936623015000027E-2</v>
      </c>
      <c r="J704" s="5">
        <v>46327</v>
      </c>
      <c r="K704" s="5">
        <v>46477</v>
      </c>
      <c r="L704" t="s">
        <v>409</v>
      </c>
      <c r="N704" s="63">
        <v>0.75</v>
      </c>
      <c r="O704" s="63">
        <v>0.83333333333333337</v>
      </c>
      <c r="P704" s="63" t="str">
        <f t="shared" si="31"/>
        <v>18:00 - 20:00</v>
      </c>
      <c r="Q704" t="s">
        <v>415</v>
      </c>
      <c r="R704">
        <v>216</v>
      </c>
      <c r="S704" t="s">
        <v>415</v>
      </c>
      <c r="T704" t="s">
        <v>415</v>
      </c>
      <c r="U704" t="s">
        <v>415</v>
      </c>
      <c r="V704">
        <v>70</v>
      </c>
      <c r="W704" s="5" t="str">
        <f t="shared" si="32"/>
        <v>LTSU_LV_DemandCHRISTCHURCH STREET</v>
      </c>
    </row>
    <row r="705" spans="1:23" hidden="1">
      <c r="A705" t="s">
        <v>416</v>
      </c>
      <c r="B705" t="s">
        <v>120</v>
      </c>
      <c r="C705" t="s">
        <v>48</v>
      </c>
      <c r="D705" t="s">
        <v>413</v>
      </c>
      <c r="E705" s="3">
        <v>0.4</v>
      </c>
      <c r="F705" t="s">
        <v>407</v>
      </c>
      <c r="G705" t="str">
        <f t="shared" si="30"/>
        <v>LTSU_LV_DemandCHURCH RISEWinter 2026/27</v>
      </c>
      <c r="H705" t="s">
        <v>408</v>
      </c>
      <c r="I705" s="64">
        <v>0.01</v>
      </c>
      <c r="J705" s="5">
        <v>46327</v>
      </c>
      <c r="K705" s="5">
        <v>46477</v>
      </c>
      <c r="L705" t="s">
        <v>409</v>
      </c>
      <c r="N705" s="63">
        <v>0.75</v>
      </c>
      <c r="O705" s="63">
        <v>0.83333333333333337</v>
      </c>
      <c r="P705" s="63" t="str">
        <f t="shared" si="31"/>
        <v>18:00 - 20:00</v>
      </c>
      <c r="Q705" t="s">
        <v>415</v>
      </c>
      <c r="R705">
        <v>216</v>
      </c>
      <c r="S705" t="s">
        <v>415</v>
      </c>
      <c r="T705" t="s">
        <v>415</v>
      </c>
      <c r="U705" t="s">
        <v>415</v>
      </c>
      <c r="V705">
        <v>70</v>
      </c>
      <c r="W705" s="5" t="str">
        <f t="shared" si="32"/>
        <v>LTSU_LV_DemandCHURCH RISE</v>
      </c>
    </row>
    <row r="706" spans="1:23" hidden="1">
      <c r="A706" t="s">
        <v>416</v>
      </c>
      <c r="B706" t="s">
        <v>122</v>
      </c>
      <c r="C706" t="s">
        <v>48</v>
      </c>
      <c r="D706" t="s">
        <v>413</v>
      </c>
      <c r="E706" s="3">
        <v>0.4</v>
      </c>
      <c r="F706" t="s">
        <v>407</v>
      </c>
      <c r="G706" t="str">
        <f t="shared" si="30"/>
        <v>LTSU_LV_DemandCOLBERG PLACEWinter 2026/27</v>
      </c>
      <c r="H706" t="s">
        <v>408</v>
      </c>
      <c r="I706" s="64">
        <v>7.8723117999999981E-2</v>
      </c>
      <c r="J706" s="5">
        <v>46327</v>
      </c>
      <c r="K706" s="5">
        <v>46477</v>
      </c>
      <c r="L706" t="s">
        <v>409</v>
      </c>
      <c r="N706" s="63">
        <v>0.75</v>
      </c>
      <c r="O706" s="63">
        <v>0.83333333333333337</v>
      </c>
      <c r="P706" s="63" t="str">
        <f t="shared" si="31"/>
        <v>18:00 - 20:00</v>
      </c>
      <c r="Q706" t="s">
        <v>415</v>
      </c>
      <c r="R706">
        <v>216</v>
      </c>
      <c r="S706" t="s">
        <v>415</v>
      </c>
      <c r="T706" t="s">
        <v>415</v>
      </c>
      <c r="U706" t="s">
        <v>415</v>
      </c>
      <c r="V706">
        <v>70</v>
      </c>
      <c r="W706" s="5" t="str">
        <f t="shared" si="32"/>
        <v>LTSU_LV_DemandCOLBERG PLACE</v>
      </c>
    </row>
    <row r="707" spans="1:23" hidden="1">
      <c r="A707" t="s">
        <v>416</v>
      </c>
      <c r="B707" t="s">
        <v>123</v>
      </c>
      <c r="C707" t="s">
        <v>48</v>
      </c>
      <c r="D707" t="s">
        <v>414</v>
      </c>
      <c r="E707" s="3">
        <v>0.4</v>
      </c>
      <c r="F707" t="s">
        <v>407</v>
      </c>
      <c r="G707" t="str">
        <f t="shared" ref="G707:G770" si="33">_xlfn.CONCAT(C707,B707,F707)</f>
        <v>LTSU_LV_DemandCOLDHARBOUR ROADWinter 2026/27</v>
      </c>
      <c r="H707" t="s">
        <v>408</v>
      </c>
      <c r="I707" s="64">
        <v>0.102740622</v>
      </c>
      <c r="J707" s="5">
        <v>46327</v>
      </c>
      <c r="K707" s="5">
        <v>46477</v>
      </c>
      <c r="L707" t="s">
        <v>409</v>
      </c>
      <c r="N707" s="63">
        <v>0.75</v>
      </c>
      <c r="O707" s="63">
        <v>0.83333333333333337</v>
      </c>
      <c r="P707" s="63" t="str">
        <f t="shared" ref="P707:P770" si="34">TEXT(N707,"HH:MM") &amp; " - " &amp; TEXT(O707,"HH:MM")</f>
        <v>18:00 - 20:00</v>
      </c>
      <c r="Q707" t="s">
        <v>415</v>
      </c>
      <c r="R707">
        <v>216</v>
      </c>
      <c r="S707" t="s">
        <v>415</v>
      </c>
      <c r="T707" t="s">
        <v>415</v>
      </c>
      <c r="U707" t="s">
        <v>415</v>
      </c>
      <c r="V707">
        <v>70</v>
      </c>
      <c r="W707" s="5" t="str">
        <f t="shared" ref="W707:W770" si="35">_xlfn.CONCAT(C707,B707)</f>
        <v>LTSU_LV_DemandCOLDHARBOUR ROAD</v>
      </c>
    </row>
    <row r="708" spans="1:23" hidden="1">
      <c r="A708" t="s">
        <v>416</v>
      </c>
      <c r="B708" t="s">
        <v>126</v>
      </c>
      <c r="C708" t="s">
        <v>48</v>
      </c>
      <c r="D708" t="s">
        <v>406</v>
      </c>
      <c r="E708" s="3">
        <v>0.4</v>
      </c>
      <c r="F708" t="s">
        <v>407</v>
      </c>
      <c r="G708" t="str">
        <f t="shared" si="33"/>
        <v>LTSU_LV_DemandCOMMON LNWinter 2026/27</v>
      </c>
      <c r="H708" t="s">
        <v>408</v>
      </c>
      <c r="I708" s="64">
        <v>6.1719557250000001E-2</v>
      </c>
      <c r="J708" s="5">
        <v>46327</v>
      </c>
      <c r="K708" s="5">
        <v>46477</v>
      </c>
      <c r="L708" t="s">
        <v>409</v>
      </c>
      <c r="N708" s="63">
        <v>0.75</v>
      </c>
      <c r="O708" s="63">
        <v>0.83333333333333337</v>
      </c>
      <c r="P708" s="63" t="str">
        <f t="shared" si="34"/>
        <v>18:00 - 20:00</v>
      </c>
      <c r="Q708" t="s">
        <v>415</v>
      </c>
      <c r="R708">
        <v>216</v>
      </c>
      <c r="S708" t="s">
        <v>415</v>
      </c>
      <c r="T708" t="s">
        <v>415</v>
      </c>
      <c r="U708" t="s">
        <v>415</v>
      </c>
      <c r="V708">
        <v>70</v>
      </c>
      <c r="W708" s="5" t="str">
        <f t="shared" si="35"/>
        <v>LTSU_LV_DemandCOMMON LN</v>
      </c>
    </row>
    <row r="709" spans="1:23" hidden="1">
      <c r="A709" t="s">
        <v>416</v>
      </c>
      <c r="B709" t="s">
        <v>127</v>
      </c>
      <c r="C709" t="s">
        <v>48</v>
      </c>
      <c r="D709" t="s">
        <v>413</v>
      </c>
      <c r="E709" s="3">
        <v>0.4</v>
      </c>
      <c r="F709" t="s">
        <v>407</v>
      </c>
      <c r="G709" t="str">
        <f t="shared" si="33"/>
        <v>LTSU_LV_DemandCORNTHWAITE RDWinter 2026/27</v>
      </c>
      <c r="H709" t="s">
        <v>408</v>
      </c>
      <c r="I709" s="64">
        <v>3.7927005500000055E-2</v>
      </c>
      <c r="J709" s="5">
        <v>46327</v>
      </c>
      <c r="K709" s="5">
        <v>46477</v>
      </c>
      <c r="L709" t="s">
        <v>409</v>
      </c>
      <c r="N709" s="63">
        <v>0.75</v>
      </c>
      <c r="O709" s="63">
        <v>0.83333333333333337</v>
      </c>
      <c r="P709" s="63" t="str">
        <f t="shared" si="34"/>
        <v>18:00 - 20:00</v>
      </c>
      <c r="Q709" t="s">
        <v>415</v>
      </c>
      <c r="R709">
        <v>216</v>
      </c>
      <c r="S709" t="s">
        <v>415</v>
      </c>
      <c r="T709" t="s">
        <v>415</v>
      </c>
      <c r="U709" t="s">
        <v>415</v>
      </c>
      <c r="V709">
        <v>70</v>
      </c>
      <c r="W709" s="5" t="str">
        <f t="shared" si="35"/>
        <v>LTSU_LV_DemandCORNTHWAITE RD</v>
      </c>
    </row>
    <row r="710" spans="1:23" hidden="1">
      <c r="A710" t="s">
        <v>416</v>
      </c>
      <c r="B710" t="s">
        <v>130</v>
      </c>
      <c r="C710" t="s">
        <v>48</v>
      </c>
      <c r="D710" t="s">
        <v>413</v>
      </c>
      <c r="E710" s="3">
        <v>0.4</v>
      </c>
      <c r="F710" t="s">
        <v>407</v>
      </c>
      <c r="G710" t="str">
        <f t="shared" si="33"/>
        <v>LTSU_LV_DemandCROOKED BILLETWinter 2026/27</v>
      </c>
      <c r="H710" t="s">
        <v>408</v>
      </c>
      <c r="I710" s="64">
        <v>0.14550577949999999</v>
      </c>
      <c r="J710" s="5">
        <v>46327</v>
      </c>
      <c r="K710" s="5">
        <v>46477</v>
      </c>
      <c r="L710" t="s">
        <v>409</v>
      </c>
      <c r="N710" s="63">
        <v>0.75</v>
      </c>
      <c r="O710" s="63">
        <v>0.83333333333333337</v>
      </c>
      <c r="P710" s="63" t="str">
        <f t="shared" si="34"/>
        <v>18:00 - 20:00</v>
      </c>
      <c r="Q710" t="s">
        <v>415</v>
      </c>
      <c r="R710">
        <v>216</v>
      </c>
      <c r="S710" t="s">
        <v>415</v>
      </c>
      <c r="T710" t="s">
        <v>415</v>
      </c>
      <c r="U710" t="s">
        <v>415</v>
      </c>
      <c r="V710">
        <v>70</v>
      </c>
      <c r="W710" s="5" t="str">
        <f t="shared" si="35"/>
        <v>LTSU_LV_DemandCROOKED BILLET</v>
      </c>
    </row>
    <row r="711" spans="1:23" hidden="1">
      <c r="A711" t="s">
        <v>416</v>
      </c>
      <c r="B711" t="s">
        <v>133</v>
      </c>
      <c r="C711" t="s">
        <v>48</v>
      </c>
      <c r="D711" t="s">
        <v>406</v>
      </c>
      <c r="E711" s="3">
        <v>0.4</v>
      </c>
      <c r="F711" t="s">
        <v>407</v>
      </c>
      <c r="G711" t="str">
        <f t="shared" si="33"/>
        <v>LTSU_LV_DemandDENBY GRANGEWinter 2026/27</v>
      </c>
      <c r="H711" t="s">
        <v>408</v>
      </c>
      <c r="I711" s="64">
        <v>3.1750773074999974E-2</v>
      </c>
      <c r="J711" s="5">
        <v>46327</v>
      </c>
      <c r="K711" s="5">
        <v>46477</v>
      </c>
      <c r="L711" t="s">
        <v>409</v>
      </c>
      <c r="N711" s="63">
        <v>0.75</v>
      </c>
      <c r="O711" s="63">
        <v>0.83333333333333337</v>
      </c>
      <c r="P711" s="63" t="str">
        <f t="shared" si="34"/>
        <v>18:00 - 20:00</v>
      </c>
      <c r="Q711" t="s">
        <v>415</v>
      </c>
      <c r="R711">
        <v>216</v>
      </c>
      <c r="S711" t="s">
        <v>415</v>
      </c>
      <c r="T711" t="s">
        <v>415</v>
      </c>
      <c r="U711" t="s">
        <v>415</v>
      </c>
      <c r="V711">
        <v>70</v>
      </c>
      <c r="W711" s="5" t="str">
        <f t="shared" si="35"/>
        <v>LTSU_LV_DemandDENBY GRANGE</v>
      </c>
    </row>
    <row r="712" spans="1:23" hidden="1">
      <c r="A712" t="s">
        <v>416</v>
      </c>
      <c r="B712" t="s">
        <v>136</v>
      </c>
      <c r="C712" t="s">
        <v>48</v>
      </c>
      <c r="D712" t="s">
        <v>413</v>
      </c>
      <c r="E712" s="3">
        <v>0.4</v>
      </c>
      <c r="F712" t="s">
        <v>407</v>
      </c>
      <c r="G712" t="str">
        <f t="shared" si="33"/>
        <v>LTSU_LV_DemandDEVONPORT GDNS 28Winter 2026/27</v>
      </c>
      <c r="H712" t="s">
        <v>408</v>
      </c>
      <c r="I712" s="64">
        <v>6.8422611000000022E-2</v>
      </c>
      <c r="J712" s="5">
        <v>46327</v>
      </c>
      <c r="K712" s="5">
        <v>46477</v>
      </c>
      <c r="L712" t="s">
        <v>409</v>
      </c>
      <c r="N712" s="63">
        <v>0.75</v>
      </c>
      <c r="O712" s="63">
        <v>0.83333333333333337</v>
      </c>
      <c r="P712" s="63" t="str">
        <f t="shared" si="34"/>
        <v>18:00 - 20:00</v>
      </c>
      <c r="Q712" t="s">
        <v>415</v>
      </c>
      <c r="R712">
        <v>216</v>
      </c>
      <c r="S712" t="s">
        <v>415</v>
      </c>
      <c r="T712" t="s">
        <v>415</v>
      </c>
      <c r="U712" t="s">
        <v>415</v>
      </c>
      <c r="V712">
        <v>70</v>
      </c>
      <c r="W712" s="5" t="str">
        <f t="shared" si="35"/>
        <v>LTSU_LV_DemandDEVONPORT GDNS 28</v>
      </c>
    </row>
    <row r="713" spans="1:23" hidden="1">
      <c r="A713" t="s">
        <v>416</v>
      </c>
      <c r="B713" t="s">
        <v>137</v>
      </c>
      <c r="C713" t="s">
        <v>48</v>
      </c>
      <c r="D713" t="s">
        <v>414</v>
      </c>
      <c r="E713" s="3">
        <v>0.4</v>
      </c>
      <c r="F713" t="s">
        <v>407</v>
      </c>
      <c r="G713" t="str">
        <f t="shared" si="33"/>
        <v>LTSU_LV_DemandDOWNEWinter 2026/27</v>
      </c>
      <c r="H713" t="s">
        <v>408</v>
      </c>
      <c r="I713" s="64">
        <v>5.0929970175000019E-2</v>
      </c>
      <c r="J713" s="5">
        <v>46327</v>
      </c>
      <c r="K713" s="5">
        <v>46477</v>
      </c>
      <c r="L713" t="s">
        <v>409</v>
      </c>
      <c r="N713" s="63">
        <v>0.75</v>
      </c>
      <c r="O713" s="63">
        <v>0.83333333333333337</v>
      </c>
      <c r="P713" s="63" t="str">
        <f t="shared" si="34"/>
        <v>18:00 - 20:00</v>
      </c>
      <c r="Q713" t="s">
        <v>415</v>
      </c>
      <c r="R713">
        <v>216</v>
      </c>
      <c r="S713" t="s">
        <v>415</v>
      </c>
      <c r="T713" t="s">
        <v>415</v>
      </c>
      <c r="U713" t="s">
        <v>415</v>
      </c>
      <c r="V713">
        <v>70</v>
      </c>
      <c r="W713" s="5" t="str">
        <f t="shared" si="35"/>
        <v>LTSU_LV_DemandDOWNE</v>
      </c>
    </row>
    <row r="714" spans="1:23" hidden="1">
      <c r="A714" t="s">
        <v>416</v>
      </c>
      <c r="B714" t="s">
        <v>139</v>
      </c>
      <c r="C714" t="s">
        <v>48</v>
      </c>
      <c r="D714" t="s">
        <v>414</v>
      </c>
      <c r="E714" s="3">
        <v>0.4</v>
      </c>
      <c r="F714" t="s">
        <v>407</v>
      </c>
      <c r="G714" t="str">
        <f t="shared" si="33"/>
        <v>LTSU_LV_DemandDOWNMEREWinter 2026/27</v>
      </c>
      <c r="H714" t="s">
        <v>408</v>
      </c>
      <c r="I714" s="64">
        <v>3.2770238700000023E-2</v>
      </c>
      <c r="J714" s="5">
        <v>46327</v>
      </c>
      <c r="K714" s="5">
        <v>46477</v>
      </c>
      <c r="L714" t="s">
        <v>409</v>
      </c>
      <c r="N714" s="63">
        <v>0.75</v>
      </c>
      <c r="O714" s="63">
        <v>0.83333333333333337</v>
      </c>
      <c r="P714" s="63" t="str">
        <f t="shared" si="34"/>
        <v>18:00 - 20:00</v>
      </c>
      <c r="Q714" t="s">
        <v>415</v>
      </c>
      <c r="R714">
        <v>216</v>
      </c>
      <c r="S714" t="s">
        <v>415</v>
      </c>
      <c r="T714" t="s">
        <v>415</v>
      </c>
      <c r="U714" t="s">
        <v>415</v>
      </c>
      <c r="V714">
        <v>70</v>
      </c>
      <c r="W714" s="5" t="str">
        <f t="shared" si="35"/>
        <v>LTSU_LV_DemandDOWNMERE</v>
      </c>
    </row>
    <row r="715" spans="1:23" hidden="1">
      <c r="A715" t="s">
        <v>416</v>
      </c>
      <c r="B715" t="s">
        <v>140</v>
      </c>
      <c r="C715" t="s">
        <v>48</v>
      </c>
      <c r="D715" t="s">
        <v>413</v>
      </c>
      <c r="E715" s="3">
        <v>0.4</v>
      </c>
      <c r="F715" t="s">
        <v>407</v>
      </c>
      <c r="G715" t="str">
        <f t="shared" si="33"/>
        <v>LTSU_LV_DemandDOWNTON AVE 32-36Winter 2026/27</v>
      </c>
      <c r="H715" t="s">
        <v>408</v>
      </c>
      <c r="I715" s="64">
        <v>1.1305985000000017E-2</v>
      </c>
      <c r="J715" s="5">
        <v>46327</v>
      </c>
      <c r="K715" s="5">
        <v>46477</v>
      </c>
      <c r="L715" t="s">
        <v>409</v>
      </c>
      <c r="N715" s="63">
        <v>0.75</v>
      </c>
      <c r="O715" s="63">
        <v>0.83333333333333337</v>
      </c>
      <c r="P715" s="63" t="str">
        <f t="shared" si="34"/>
        <v>18:00 - 20:00</v>
      </c>
      <c r="Q715" t="s">
        <v>415</v>
      </c>
      <c r="R715">
        <v>216</v>
      </c>
      <c r="S715" t="s">
        <v>415</v>
      </c>
      <c r="T715" t="s">
        <v>415</v>
      </c>
      <c r="U715" t="s">
        <v>415</v>
      </c>
      <c r="V715">
        <v>70</v>
      </c>
      <c r="W715" s="5" t="str">
        <f t="shared" si="35"/>
        <v>LTSU_LV_DemandDOWNTON AVE 32-36</v>
      </c>
    </row>
    <row r="716" spans="1:23" hidden="1">
      <c r="A716" t="s">
        <v>416</v>
      </c>
      <c r="B716" t="s">
        <v>141</v>
      </c>
      <c r="C716" t="s">
        <v>48</v>
      </c>
      <c r="D716" t="s">
        <v>406</v>
      </c>
      <c r="E716" s="3">
        <v>0.4</v>
      </c>
      <c r="F716" t="s">
        <v>407</v>
      </c>
      <c r="G716" t="str">
        <f t="shared" si="33"/>
        <v>LTSU_LV_DemandE E B DEPOTWinter 2026/27</v>
      </c>
      <c r="H716" t="s">
        <v>408</v>
      </c>
      <c r="I716" s="64">
        <v>4.3384622084999977E-2</v>
      </c>
      <c r="J716" s="5">
        <v>46327</v>
      </c>
      <c r="K716" s="5">
        <v>46477</v>
      </c>
      <c r="L716" t="s">
        <v>409</v>
      </c>
      <c r="N716" s="63">
        <v>0.75</v>
      </c>
      <c r="O716" s="63">
        <v>0.83333333333333337</v>
      </c>
      <c r="P716" s="63" t="str">
        <f t="shared" si="34"/>
        <v>18:00 - 20:00</v>
      </c>
      <c r="Q716" t="s">
        <v>415</v>
      </c>
      <c r="R716">
        <v>216</v>
      </c>
      <c r="S716" t="s">
        <v>415</v>
      </c>
      <c r="T716" t="s">
        <v>415</v>
      </c>
      <c r="U716" t="s">
        <v>415</v>
      </c>
      <c r="V716">
        <v>70</v>
      </c>
      <c r="W716" s="5" t="str">
        <f t="shared" si="35"/>
        <v>LTSU_LV_DemandE E B DEPOT</v>
      </c>
    </row>
    <row r="717" spans="1:23" hidden="1">
      <c r="A717" t="s">
        <v>416</v>
      </c>
      <c r="B717" t="s">
        <v>142</v>
      </c>
      <c r="C717" t="s">
        <v>48</v>
      </c>
      <c r="D717" t="s">
        <v>406</v>
      </c>
      <c r="E717" s="3">
        <v>0.4</v>
      </c>
      <c r="F717" t="s">
        <v>407</v>
      </c>
      <c r="G717" t="str">
        <f t="shared" si="33"/>
        <v>LTSU_LV_DemandEASTWinter 2026/27</v>
      </c>
      <c r="H717" t="s">
        <v>408</v>
      </c>
      <c r="I717" s="64">
        <v>9.7060301099999982E-2</v>
      </c>
      <c r="J717" s="5">
        <v>46327</v>
      </c>
      <c r="K717" s="5">
        <v>46477</v>
      </c>
      <c r="L717" t="s">
        <v>409</v>
      </c>
      <c r="N717" s="63">
        <v>0.75</v>
      </c>
      <c r="O717" s="63">
        <v>0.83333333333333337</v>
      </c>
      <c r="P717" s="63" t="str">
        <f t="shared" si="34"/>
        <v>18:00 - 20:00</v>
      </c>
      <c r="Q717" t="s">
        <v>415</v>
      </c>
      <c r="R717">
        <v>216</v>
      </c>
      <c r="S717" t="s">
        <v>415</v>
      </c>
      <c r="T717" t="s">
        <v>415</v>
      </c>
      <c r="U717" t="s">
        <v>415</v>
      </c>
      <c r="V717">
        <v>70</v>
      </c>
      <c r="W717" s="5" t="str">
        <f t="shared" si="35"/>
        <v>LTSU_LV_DemandEAST</v>
      </c>
    </row>
    <row r="718" spans="1:23" hidden="1">
      <c r="A718" t="s">
        <v>416</v>
      </c>
      <c r="B718" t="s">
        <v>143</v>
      </c>
      <c r="C718" t="s">
        <v>48</v>
      </c>
      <c r="D718" t="s">
        <v>406</v>
      </c>
      <c r="E718" s="3">
        <v>0.4</v>
      </c>
      <c r="F718" t="s">
        <v>407</v>
      </c>
      <c r="G718" t="str">
        <f t="shared" si="33"/>
        <v>LTSU_LV_DemandEASTDENE DRWinter 2026/27</v>
      </c>
      <c r="H718" t="s">
        <v>408</v>
      </c>
      <c r="I718" s="64">
        <v>0.11870746499999996</v>
      </c>
      <c r="J718" s="5">
        <v>46327</v>
      </c>
      <c r="K718" s="5">
        <v>46477</v>
      </c>
      <c r="L718" t="s">
        <v>409</v>
      </c>
      <c r="N718" s="63">
        <v>0.75</v>
      </c>
      <c r="O718" s="63">
        <v>0.83333333333333337</v>
      </c>
      <c r="P718" s="63" t="str">
        <f t="shared" si="34"/>
        <v>18:00 - 20:00</v>
      </c>
      <c r="Q718" t="s">
        <v>415</v>
      </c>
      <c r="R718">
        <v>216</v>
      </c>
      <c r="S718" t="s">
        <v>415</v>
      </c>
      <c r="T718" t="s">
        <v>415</v>
      </c>
      <c r="U718" t="s">
        <v>415</v>
      </c>
      <c r="V718">
        <v>70</v>
      </c>
      <c r="W718" s="5" t="str">
        <f t="shared" si="35"/>
        <v>LTSU_LV_DemandEASTDENE DR</v>
      </c>
    </row>
    <row r="719" spans="1:23" hidden="1">
      <c r="A719" t="s">
        <v>416</v>
      </c>
      <c r="B719" t="s">
        <v>144</v>
      </c>
      <c r="C719" t="s">
        <v>48</v>
      </c>
      <c r="D719" t="s">
        <v>413</v>
      </c>
      <c r="E719" s="3">
        <v>0.4</v>
      </c>
      <c r="F719" t="s">
        <v>407</v>
      </c>
      <c r="G719" t="str">
        <f t="shared" si="33"/>
        <v>LTSU_LV_DemandEASTERN AVE 567Winter 2026/27</v>
      </c>
      <c r="H719" t="s">
        <v>408</v>
      </c>
      <c r="I719" s="64">
        <v>0.10102904400000001</v>
      </c>
      <c r="J719" s="5">
        <v>46327</v>
      </c>
      <c r="K719" s="5">
        <v>46477</v>
      </c>
      <c r="L719" t="s">
        <v>409</v>
      </c>
      <c r="N719" s="63">
        <v>0.75</v>
      </c>
      <c r="O719" s="63">
        <v>0.83333333333333337</v>
      </c>
      <c r="P719" s="63" t="str">
        <f t="shared" si="34"/>
        <v>18:00 - 20:00</v>
      </c>
      <c r="Q719" t="s">
        <v>415</v>
      </c>
      <c r="R719">
        <v>216</v>
      </c>
      <c r="S719" t="s">
        <v>415</v>
      </c>
      <c r="T719" t="s">
        <v>415</v>
      </c>
      <c r="U719" t="s">
        <v>415</v>
      </c>
      <c r="V719">
        <v>70</v>
      </c>
      <c r="W719" s="5" t="str">
        <f t="shared" si="35"/>
        <v>LTSU_LV_DemandEASTERN AVE 567</v>
      </c>
    </row>
    <row r="720" spans="1:23" hidden="1">
      <c r="A720" t="s">
        <v>416</v>
      </c>
      <c r="B720" t="s">
        <v>146</v>
      </c>
      <c r="C720" t="s">
        <v>48</v>
      </c>
      <c r="D720" t="s">
        <v>414</v>
      </c>
      <c r="E720" s="3">
        <v>0.4</v>
      </c>
      <c r="F720" t="s">
        <v>407</v>
      </c>
      <c r="G720" t="str">
        <f t="shared" si="33"/>
        <v>LTSU_LV_DemandEDGEHILL ROADWinter 2026/27</v>
      </c>
      <c r="H720" t="s">
        <v>408</v>
      </c>
      <c r="I720" s="64">
        <v>2.6077078000000031E-2</v>
      </c>
      <c r="J720" s="5">
        <v>46327</v>
      </c>
      <c r="K720" s="5">
        <v>46477</v>
      </c>
      <c r="L720" t="s">
        <v>409</v>
      </c>
      <c r="N720" s="63">
        <v>0.75</v>
      </c>
      <c r="O720" s="63">
        <v>0.83333333333333337</v>
      </c>
      <c r="P720" s="63" t="str">
        <f t="shared" si="34"/>
        <v>18:00 - 20:00</v>
      </c>
      <c r="Q720" t="s">
        <v>415</v>
      </c>
      <c r="R720">
        <v>216</v>
      </c>
      <c r="S720" t="s">
        <v>415</v>
      </c>
      <c r="T720" t="s">
        <v>415</v>
      </c>
      <c r="U720" t="s">
        <v>415</v>
      </c>
      <c r="V720">
        <v>70</v>
      </c>
      <c r="W720" s="5" t="str">
        <f t="shared" si="35"/>
        <v>LTSU_LV_DemandEDGEHILL ROAD</v>
      </c>
    </row>
    <row r="721" spans="1:23" hidden="1">
      <c r="A721" t="s">
        <v>416</v>
      </c>
      <c r="B721" t="s">
        <v>147</v>
      </c>
      <c r="C721" t="s">
        <v>48</v>
      </c>
      <c r="D721" t="s">
        <v>414</v>
      </c>
      <c r="E721" s="3">
        <v>0.4</v>
      </c>
      <c r="F721" t="s">
        <v>407</v>
      </c>
      <c r="G721" t="str">
        <f t="shared" si="33"/>
        <v>LTSU_LV_DemandELDON PARKWinter 2026/27</v>
      </c>
      <c r="H721" t="s">
        <v>408</v>
      </c>
      <c r="I721" s="64">
        <v>2.9201877999999959E-2</v>
      </c>
      <c r="J721" s="5">
        <v>46327</v>
      </c>
      <c r="K721" s="5">
        <v>46477</v>
      </c>
      <c r="L721" t="s">
        <v>409</v>
      </c>
      <c r="N721" s="63">
        <v>0.75</v>
      </c>
      <c r="O721" s="63">
        <v>0.83333333333333337</v>
      </c>
      <c r="P721" s="63" t="str">
        <f t="shared" si="34"/>
        <v>18:00 - 20:00</v>
      </c>
      <c r="Q721" t="s">
        <v>415</v>
      </c>
      <c r="R721">
        <v>216</v>
      </c>
      <c r="S721" t="s">
        <v>415</v>
      </c>
      <c r="T721" t="s">
        <v>415</v>
      </c>
      <c r="U721" t="s">
        <v>415</v>
      </c>
      <c r="V721">
        <v>70</v>
      </c>
      <c r="W721" s="5" t="str">
        <f t="shared" si="35"/>
        <v>LTSU_LV_DemandELDON PARK</v>
      </c>
    </row>
    <row r="722" spans="1:23" hidden="1">
      <c r="A722" t="s">
        <v>416</v>
      </c>
      <c r="B722" t="s">
        <v>148</v>
      </c>
      <c r="C722" t="s">
        <v>48</v>
      </c>
      <c r="D722" t="s">
        <v>414</v>
      </c>
      <c r="E722" s="3">
        <v>0.4</v>
      </c>
      <c r="F722" t="s">
        <v>407</v>
      </c>
      <c r="G722" t="str">
        <f t="shared" si="33"/>
        <v>LTSU_LV_DemandELEANOR AVENUEWinter 2026/27</v>
      </c>
      <c r="H722" t="s">
        <v>408</v>
      </c>
      <c r="I722" s="64">
        <v>0.01</v>
      </c>
      <c r="J722" s="5">
        <v>46327</v>
      </c>
      <c r="K722" s="5">
        <v>46477</v>
      </c>
      <c r="L722" t="s">
        <v>409</v>
      </c>
      <c r="N722" s="63">
        <v>0.75</v>
      </c>
      <c r="O722" s="63">
        <v>0.83333333333333337</v>
      </c>
      <c r="P722" s="63" t="str">
        <f t="shared" si="34"/>
        <v>18:00 - 20:00</v>
      </c>
      <c r="Q722" t="s">
        <v>415</v>
      </c>
      <c r="R722">
        <v>216</v>
      </c>
      <c r="S722" t="s">
        <v>415</v>
      </c>
      <c r="T722" t="s">
        <v>415</v>
      </c>
      <c r="U722" t="s">
        <v>415</v>
      </c>
      <c r="V722">
        <v>70</v>
      </c>
      <c r="W722" s="5" t="str">
        <f t="shared" si="35"/>
        <v>LTSU_LV_DemandELEANOR AVENUE</v>
      </c>
    </row>
    <row r="723" spans="1:23" hidden="1">
      <c r="A723" t="s">
        <v>416</v>
      </c>
      <c r="B723" t="s">
        <v>149</v>
      </c>
      <c r="C723" t="s">
        <v>48</v>
      </c>
      <c r="D723" t="s">
        <v>414</v>
      </c>
      <c r="E723" s="3">
        <v>0.4</v>
      </c>
      <c r="F723" t="s">
        <v>407</v>
      </c>
      <c r="G723" t="str">
        <f t="shared" si="33"/>
        <v>LTSU_LV_DemandELM GROVE PARADEWinter 2026/27</v>
      </c>
      <c r="H723" t="s">
        <v>408</v>
      </c>
      <c r="I723" s="64">
        <v>5.4263112000000002E-2</v>
      </c>
      <c r="J723" s="5">
        <v>46327</v>
      </c>
      <c r="K723" s="5">
        <v>46477</v>
      </c>
      <c r="L723" t="s">
        <v>409</v>
      </c>
      <c r="N723" s="63">
        <v>0.75</v>
      </c>
      <c r="O723" s="63">
        <v>0.83333333333333337</v>
      </c>
      <c r="P723" s="63" t="str">
        <f t="shared" si="34"/>
        <v>18:00 - 20:00</v>
      </c>
      <c r="Q723" t="s">
        <v>415</v>
      </c>
      <c r="R723">
        <v>216</v>
      </c>
      <c r="S723" t="s">
        <v>415</v>
      </c>
      <c r="T723" t="s">
        <v>415</v>
      </c>
      <c r="U723" t="s">
        <v>415</v>
      </c>
      <c r="V723">
        <v>70</v>
      </c>
      <c r="W723" s="5" t="str">
        <f t="shared" si="35"/>
        <v>LTSU_LV_DemandELM GROVE PARADE</v>
      </c>
    </row>
    <row r="724" spans="1:23" hidden="1">
      <c r="A724" t="s">
        <v>416</v>
      </c>
      <c r="B724" t="s">
        <v>151</v>
      </c>
      <c r="C724" t="s">
        <v>48</v>
      </c>
      <c r="D724" t="s">
        <v>406</v>
      </c>
      <c r="E724" s="3">
        <v>0.4</v>
      </c>
      <c r="F724" t="s">
        <v>407</v>
      </c>
      <c r="G724" t="str">
        <f t="shared" si="33"/>
        <v>LTSU_LV_DemandENTERPRISE 2000Winter 2026/27</v>
      </c>
      <c r="H724" t="s">
        <v>408</v>
      </c>
      <c r="I724" s="64">
        <v>3.0203764604999978E-2</v>
      </c>
      <c r="J724" s="5">
        <v>46327</v>
      </c>
      <c r="K724" s="5">
        <v>46477</v>
      </c>
      <c r="L724" t="s">
        <v>409</v>
      </c>
      <c r="N724" s="63">
        <v>0.75</v>
      </c>
      <c r="O724" s="63">
        <v>0.83333333333333337</v>
      </c>
      <c r="P724" s="63" t="str">
        <f t="shared" si="34"/>
        <v>18:00 - 20:00</v>
      </c>
      <c r="Q724" t="s">
        <v>415</v>
      </c>
      <c r="R724">
        <v>216</v>
      </c>
      <c r="S724" t="s">
        <v>415</v>
      </c>
      <c r="T724" t="s">
        <v>415</v>
      </c>
      <c r="U724" t="s">
        <v>415</v>
      </c>
      <c r="V724">
        <v>70</v>
      </c>
      <c r="W724" s="5" t="str">
        <f t="shared" si="35"/>
        <v>LTSU_LV_DemandENTERPRISE 2000</v>
      </c>
    </row>
    <row r="725" spans="1:23" hidden="1">
      <c r="A725" t="s">
        <v>416</v>
      </c>
      <c r="B725" t="s">
        <v>154</v>
      </c>
      <c r="C725" t="s">
        <v>48</v>
      </c>
      <c r="D725" t="s">
        <v>413</v>
      </c>
      <c r="E725" s="3">
        <v>0.4</v>
      </c>
      <c r="F725" t="s">
        <v>407</v>
      </c>
      <c r="G725" t="str">
        <f t="shared" si="33"/>
        <v>LTSU_LV_DemandFANN STWinter 2026/27</v>
      </c>
      <c r="H725" t="s">
        <v>408</v>
      </c>
      <c r="I725" s="64">
        <v>2.9880829500000039E-2</v>
      </c>
      <c r="J725" s="5">
        <v>46327</v>
      </c>
      <c r="K725" s="5">
        <v>46477</v>
      </c>
      <c r="L725" t="s">
        <v>409</v>
      </c>
      <c r="N725" s="63">
        <v>0.75</v>
      </c>
      <c r="O725" s="63">
        <v>0.83333333333333337</v>
      </c>
      <c r="P725" s="63" t="str">
        <f t="shared" si="34"/>
        <v>18:00 - 20:00</v>
      </c>
      <c r="Q725" t="s">
        <v>415</v>
      </c>
      <c r="R725">
        <v>216</v>
      </c>
      <c r="S725" t="s">
        <v>415</v>
      </c>
      <c r="T725" t="s">
        <v>415</v>
      </c>
      <c r="U725" t="s">
        <v>415</v>
      </c>
      <c r="V725">
        <v>70</v>
      </c>
      <c r="W725" s="5" t="str">
        <f t="shared" si="35"/>
        <v>LTSU_LV_DemandFANN ST</v>
      </c>
    </row>
    <row r="726" spans="1:23" hidden="1">
      <c r="A726" t="s">
        <v>416</v>
      </c>
      <c r="B726" t="s">
        <v>155</v>
      </c>
      <c r="C726" t="s">
        <v>48</v>
      </c>
      <c r="D726" t="s">
        <v>414</v>
      </c>
      <c r="E726" s="3">
        <v>0.4</v>
      </c>
      <c r="F726" t="s">
        <v>407</v>
      </c>
      <c r="G726" t="str">
        <f t="shared" si="33"/>
        <v>LTSU_LV_DemandFARLEIGH AVENUEWinter 2026/27</v>
      </c>
      <c r="H726" t="s">
        <v>408</v>
      </c>
      <c r="I726" s="64">
        <v>4.7924371999999993E-2</v>
      </c>
      <c r="J726" s="5">
        <v>46327</v>
      </c>
      <c r="K726" s="5">
        <v>46477</v>
      </c>
      <c r="L726" t="s">
        <v>409</v>
      </c>
      <c r="N726" s="63">
        <v>0.75</v>
      </c>
      <c r="O726" s="63">
        <v>0.83333333333333337</v>
      </c>
      <c r="P726" s="63" t="str">
        <f t="shared" si="34"/>
        <v>18:00 - 20:00</v>
      </c>
      <c r="Q726" t="s">
        <v>415</v>
      </c>
      <c r="R726">
        <v>216</v>
      </c>
      <c r="S726" t="s">
        <v>415</v>
      </c>
      <c r="T726" t="s">
        <v>415</v>
      </c>
      <c r="U726" t="s">
        <v>415</v>
      </c>
      <c r="V726">
        <v>70</v>
      </c>
      <c r="W726" s="5" t="str">
        <f t="shared" si="35"/>
        <v>LTSU_LV_DemandFARLEIGH AVENUE</v>
      </c>
    </row>
    <row r="727" spans="1:23" hidden="1">
      <c r="A727" t="s">
        <v>416</v>
      </c>
      <c r="B727" t="s">
        <v>157</v>
      </c>
      <c r="C727" t="s">
        <v>48</v>
      </c>
      <c r="D727" t="s">
        <v>406</v>
      </c>
      <c r="E727" s="3">
        <v>0.4</v>
      </c>
      <c r="F727" t="s">
        <v>407</v>
      </c>
      <c r="G727" t="str">
        <f t="shared" si="33"/>
        <v>LTSU_LV_DemandFERRO RDWinter 2026/27</v>
      </c>
      <c r="H727" t="s">
        <v>408</v>
      </c>
      <c r="I727" s="64">
        <v>2.6059107000000026E-2</v>
      </c>
      <c r="J727" s="5">
        <v>46327</v>
      </c>
      <c r="K727" s="5">
        <v>46477</v>
      </c>
      <c r="L727" t="s">
        <v>409</v>
      </c>
      <c r="N727" s="63">
        <v>0.75</v>
      </c>
      <c r="O727" s="63">
        <v>0.83333333333333337</v>
      </c>
      <c r="P727" s="63" t="str">
        <f t="shared" si="34"/>
        <v>18:00 - 20:00</v>
      </c>
      <c r="Q727" t="s">
        <v>415</v>
      </c>
      <c r="R727">
        <v>216</v>
      </c>
      <c r="S727" t="s">
        <v>415</v>
      </c>
      <c r="T727" t="s">
        <v>415</v>
      </c>
      <c r="U727" t="s">
        <v>415</v>
      </c>
      <c r="V727">
        <v>70</v>
      </c>
      <c r="W727" s="5" t="str">
        <f t="shared" si="35"/>
        <v>LTSU_LV_DemandFERRO RD</v>
      </c>
    </row>
    <row r="728" spans="1:23" hidden="1">
      <c r="A728" t="s">
        <v>416</v>
      </c>
      <c r="B728" t="s">
        <v>158</v>
      </c>
      <c r="C728" t="s">
        <v>48</v>
      </c>
      <c r="D728" t="s">
        <v>406</v>
      </c>
      <c r="E728" s="3">
        <v>0.4</v>
      </c>
      <c r="F728" t="s">
        <v>407</v>
      </c>
      <c r="G728" t="str">
        <f t="shared" si="33"/>
        <v>LTSU_LV_DemandFORD RD WESTWinter 2026/27</v>
      </c>
      <c r="H728" t="s">
        <v>408</v>
      </c>
      <c r="I728" s="64">
        <v>2.1069420000000005E-2</v>
      </c>
      <c r="J728" s="5">
        <v>46327</v>
      </c>
      <c r="K728" s="5">
        <v>46477</v>
      </c>
      <c r="L728" t="s">
        <v>409</v>
      </c>
      <c r="N728" s="63">
        <v>0.75</v>
      </c>
      <c r="O728" s="63">
        <v>0.83333333333333337</v>
      </c>
      <c r="P728" s="63" t="str">
        <f t="shared" si="34"/>
        <v>18:00 - 20:00</v>
      </c>
      <c r="Q728" t="s">
        <v>415</v>
      </c>
      <c r="R728">
        <v>216</v>
      </c>
      <c r="S728" t="s">
        <v>415</v>
      </c>
      <c r="T728" t="s">
        <v>415</v>
      </c>
      <c r="U728" t="s">
        <v>415</v>
      </c>
      <c r="V728">
        <v>70</v>
      </c>
      <c r="W728" s="5" t="str">
        <f t="shared" si="35"/>
        <v>LTSU_LV_DemandFORD RD WEST</v>
      </c>
    </row>
    <row r="729" spans="1:23" hidden="1">
      <c r="A729" t="s">
        <v>416</v>
      </c>
      <c r="B729" t="s">
        <v>159</v>
      </c>
      <c r="C729" t="s">
        <v>48</v>
      </c>
      <c r="D729" t="s">
        <v>414</v>
      </c>
      <c r="E729" s="3">
        <v>0.4</v>
      </c>
      <c r="F729" t="s">
        <v>407</v>
      </c>
      <c r="G729" t="str">
        <f t="shared" si="33"/>
        <v>LTSU_LV_DemandFREELAND AVENUE (RISK SITE B)Winter 2026/27</v>
      </c>
      <c r="H729" t="s">
        <v>408</v>
      </c>
      <c r="I729" s="64">
        <v>5.4355092999999965E-2</v>
      </c>
      <c r="J729" s="5">
        <v>46327</v>
      </c>
      <c r="K729" s="5">
        <v>46477</v>
      </c>
      <c r="L729" t="s">
        <v>409</v>
      </c>
      <c r="N729" s="63">
        <v>0.75</v>
      </c>
      <c r="O729" s="63">
        <v>0.83333333333333337</v>
      </c>
      <c r="P729" s="63" t="str">
        <f t="shared" si="34"/>
        <v>18:00 - 20:00</v>
      </c>
      <c r="Q729" t="s">
        <v>415</v>
      </c>
      <c r="R729">
        <v>216</v>
      </c>
      <c r="S729" t="s">
        <v>415</v>
      </c>
      <c r="T729" t="s">
        <v>415</v>
      </c>
      <c r="U729" t="s">
        <v>415</v>
      </c>
      <c r="V729">
        <v>70</v>
      </c>
      <c r="W729" s="5" t="str">
        <f t="shared" si="35"/>
        <v>LTSU_LV_DemandFREELAND AVENUE (RISK SITE B)</v>
      </c>
    </row>
    <row r="730" spans="1:23" hidden="1">
      <c r="A730" t="s">
        <v>416</v>
      </c>
      <c r="B730" t="s">
        <v>160</v>
      </c>
      <c r="C730" t="s">
        <v>48</v>
      </c>
      <c r="D730" t="s">
        <v>406</v>
      </c>
      <c r="E730" s="3">
        <v>0.4</v>
      </c>
      <c r="F730" t="s">
        <v>407</v>
      </c>
      <c r="G730" t="str">
        <f t="shared" si="33"/>
        <v>LTSU_LV_DemandFRESTON PKWinter 2026/27</v>
      </c>
      <c r="H730" t="s">
        <v>408</v>
      </c>
      <c r="I730" s="64">
        <v>3.835218523500003E-2</v>
      </c>
      <c r="J730" s="5">
        <v>46327</v>
      </c>
      <c r="K730" s="5">
        <v>46477</v>
      </c>
      <c r="L730" t="s">
        <v>409</v>
      </c>
      <c r="N730" s="63">
        <v>0.75</v>
      </c>
      <c r="O730" s="63">
        <v>0.83333333333333337</v>
      </c>
      <c r="P730" s="63" t="str">
        <f t="shared" si="34"/>
        <v>18:00 - 20:00</v>
      </c>
      <c r="Q730" t="s">
        <v>415</v>
      </c>
      <c r="R730">
        <v>216</v>
      </c>
      <c r="S730" t="s">
        <v>415</v>
      </c>
      <c r="T730" t="s">
        <v>415</v>
      </c>
      <c r="U730" t="s">
        <v>415</v>
      </c>
      <c r="V730">
        <v>70</v>
      </c>
      <c r="W730" s="5" t="str">
        <f t="shared" si="35"/>
        <v>LTSU_LV_DemandFRESTON PK</v>
      </c>
    </row>
    <row r="731" spans="1:23" hidden="1">
      <c r="A731" t="s">
        <v>416</v>
      </c>
      <c r="B731" t="s">
        <v>161</v>
      </c>
      <c r="C731" t="s">
        <v>48</v>
      </c>
      <c r="D731" t="s">
        <v>406</v>
      </c>
      <c r="E731" s="3">
        <v>0.4</v>
      </c>
      <c r="F731" t="s">
        <v>407</v>
      </c>
      <c r="G731" t="str">
        <f t="shared" si="33"/>
        <v>LTSU_LV_DemandGAINSBOROUGH DRWinter 2026/27</v>
      </c>
      <c r="H731" t="s">
        <v>408</v>
      </c>
      <c r="I731" s="64">
        <v>1.4068681000000026E-2</v>
      </c>
      <c r="J731" s="5">
        <v>46327</v>
      </c>
      <c r="K731" s="5">
        <v>46477</v>
      </c>
      <c r="L731" t="s">
        <v>409</v>
      </c>
      <c r="N731" s="63">
        <v>0.75</v>
      </c>
      <c r="O731" s="63">
        <v>0.83333333333333337</v>
      </c>
      <c r="P731" s="63" t="str">
        <f t="shared" si="34"/>
        <v>18:00 - 20:00</v>
      </c>
      <c r="Q731" t="s">
        <v>415</v>
      </c>
      <c r="R731">
        <v>216</v>
      </c>
      <c r="S731" t="s">
        <v>415</v>
      </c>
      <c r="T731" t="s">
        <v>415</v>
      </c>
      <c r="U731" t="s">
        <v>415</v>
      </c>
      <c r="V731">
        <v>70</v>
      </c>
      <c r="W731" s="5" t="str">
        <f t="shared" si="35"/>
        <v>LTSU_LV_DemandGAINSBOROUGH DR</v>
      </c>
    </row>
    <row r="732" spans="1:23" hidden="1">
      <c r="A732" t="s">
        <v>416</v>
      </c>
      <c r="B732" t="s">
        <v>162</v>
      </c>
      <c r="C732" t="s">
        <v>48</v>
      </c>
      <c r="D732" t="s">
        <v>414</v>
      </c>
      <c r="E732" s="3">
        <v>0.4</v>
      </c>
      <c r="F732" t="s">
        <v>407</v>
      </c>
      <c r="G732" t="str">
        <f t="shared" si="33"/>
        <v>LTSU_LV_DemandGARRISONWinter 2026/27</v>
      </c>
      <c r="H732" t="s">
        <v>408</v>
      </c>
      <c r="I732" s="64">
        <v>0.01</v>
      </c>
      <c r="J732" s="5">
        <v>46327</v>
      </c>
      <c r="K732" s="5">
        <v>46477</v>
      </c>
      <c r="L732" t="s">
        <v>409</v>
      </c>
      <c r="N732" s="63">
        <v>0.75</v>
      </c>
      <c r="O732" s="63">
        <v>0.83333333333333337</v>
      </c>
      <c r="P732" s="63" t="str">
        <f t="shared" si="34"/>
        <v>18:00 - 20:00</v>
      </c>
      <c r="Q732" t="s">
        <v>415</v>
      </c>
      <c r="R732">
        <v>216</v>
      </c>
      <c r="S732" t="s">
        <v>415</v>
      </c>
      <c r="T732" t="s">
        <v>415</v>
      </c>
      <c r="U732" t="s">
        <v>415</v>
      </c>
      <c r="V732">
        <v>70</v>
      </c>
      <c r="W732" s="5" t="str">
        <f t="shared" si="35"/>
        <v>LTSU_LV_DemandGARRISON</v>
      </c>
    </row>
    <row r="733" spans="1:23" hidden="1">
      <c r="A733" t="s">
        <v>416</v>
      </c>
      <c r="B733" t="s">
        <v>163</v>
      </c>
      <c r="C733" t="s">
        <v>48</v>
      </c>
      <c r="D733" t="s">
        <v>413</v>
      </c>
      <c r="E733" s="3">
        <v>0.4</v>
      </c>
      <c r="F733" t="s">
        <v>407</v>
      </c>
      <c r="G733" t="str">
        <f t="shared" si="33"/>
        <v>LTSU_LV_DemandGAYSHAM AVE R/O 3Winter 2026/27</v>
      </c>
      <c r="H733" t="s">
        <v>408</v>
      </c>
      <c r="I733" s="64">
        <v>3.3253076000000048E-2</v>
      </c>
      <c r="J733" s="5">
        <v>46327</v>
      </c>
      <c r="K733" s="5">
        <v>46477</v>
      </c>
      <c r="L733" t="s">
        <v>409</v>
      </c>
      <c r="N733" s="63">
        <v>0.75</v>
      </c>
      <c r="O733" s="63">
        <v>0.83333333333333337</v>
      </c>
      <c r="P733" s="63" t="str">
        <f t="shared" si="34"/>
        <v>18:00 - 20:00</v>
      </c>
      <c r="Q733" t="s">
        <v>415</v>
      </c>
      <c r="R733">
        <v>216</v>
      </c>
      <c r="S733" t="s">
        <v>415</v>
      </c>
      <c r="T733" t="s">
        <v>415</v>
      </c>
      <c r="U733" t="s">
        <v>415</v>
      </c>
      <c r="V733">
        <v>70</v>
      </c>
      <c r="W733" s="5" t="str">
        <f t="shared" si="35"/>
        <v>LTSU_LV_DemandGAYSHAM AVE R/O 3</v>
      </c>
    </row>
    <row r="734" spans="1:23" hidden="1">
      <c r="A734" t="s">
        <v>416</v>
      </c>
      <c r="B734" t="s">
        <v>164</v>
      </c>
      <c r="C734" t="s">
        <v>48</v>
      </c>
      <c r="D734" t="s">
        <v>414</v>
      </c>
      <c r="E734" s="3">
        <v>0.4</v>
      </c>
      <c r="F734" t="s">
        <v>407</v>
      </c>
      <c r="G734" t="str">
        <f t="shared" si="33"/>
        <v>LTSU_LV_DemandGENERAL GORDON (RISK SITE B)Winter 2026/27</v>
      </c>
      <c r="H734" t="s">
        <v>408</v>
      </c>
      <c r="I734" s="64">
        <v>2.1159122499999961E-2</v>
      </c>
      <c r="J734" s="5">
        <v>46327</v>
      </c>
      <c r="K734" s="5">
        <v>46477</v>
      </c>
      <c r="L734" t="s">
        <v>409</v>
      </c>
      <c r="N734" s="63">
        <v>0.75</v>
      </c>
      <c r="O734" s="63">
        <v>0.83333333333333337</v>
      </c>
      <c r="P734" s="63" t="str">
        <f t="shared" si="34"/>
        <v>18:00 - 20:00</v>
      </c>
      <c r="Q734" t="s">
        <v>415</v>
      </c>
      <c r="R734">
        <v>216</v>
      </c>
      <c r="S734" t="s">
        <v>415</v>
      </c>
      <c r="T734" t="s">
        <v>415</v>
      </c>
      <c r="U734" t="s">
        <v>415</v>
      </c>
      <c r="V734">
        <v>70</v>
      </c>
      <c r="W734" s="5" t="str">
        <f t="shared" si="35"/>
        <v>LTSU_LV_DemandGENERAL GORDON (RISK SITE B)</v>
      </c>
    </row>
    <row r="735" spans="1:23" hidden="1">
      <c r="A735" t="s">
        <v>416</v>
      </c>
      <c r="B735" t="s">
        <v>166</v>
      </c>
      <c r="C735" t="s">
        <v>48</v>
      </c>
      <c r="D735" t="s">
        <v>413</v>
      </c>
      <c r="E735" s="3">
        <v>0.4</v>
      </c>
      <c r="F735" t="s">
        <v>407</v>
      </c>
      <c r="G735" t="str">
        <f t="shared" si="33"/>
        <v>LTSU_LV_DemandGLENCOE AVE 16Winter 2026/27</v>
      </c>
      <c r="H735" t="s">
        <v>408</v>
      </c>
      <c r="I735" s="64">
        <v>4.4109866500000039E-2</v>
      </c>
      <c r="J735" s="5">
        <v>46327</v>
      </c>
      <c r="K735" s="5">
        <v>46477</v>
      </c>
      <c r="L735" t="s">
        <v>409</v>
      </c>
      <c r="N735" s="63">
        <v>0.75</v>
      </c>
      <c r="O735" s="63">
        <v>0.83333333333333337</v>
      </c>
      <c r="P735" s="63" t="str">
        <f t="shared" si="34"/>
        <v>18:00 - 20:00</v>
      </c>
      <c r="Q735" t="s">
        <v>415</v>
      </c>
      <c r="R735">
        <v>216</v>
      </c>
      <c r="S735" t="s">
        <v>415</v>
      </c>
      <c r="T735" t="s">
        <v>415</v>
      </c>
      <c r="U735" t="s">
        <v>415</v>
      </c>
      <c r="V735">
        <v>70</v>
      </c>
      <c r="W735" s="5" t="str">
        <f t="shared" si="35"/>
        <v>LTSU_LV_DemandGLENCOE AVE 16</v>
      </c>
    </row>
    <row r="736" spans="1:23" hidden="1">
      <c r="A736" t="s">
        <v>416</v>
      </c>
      <c r="B736" t="s">
        <v>167</v>
      </c>
      <c r="C736" t="s">
        <v>48</v>
      </c>
      <c r="D736" t="s">
        <v>414</v>
      </c>
      <c r="E736" s="3">
        <v>0.4</v>
      </c>
      <c r="F736" t="s">
        <v>407</v>
      </c>
      <c r="G736" t="str">
        <f t="shared" si="33"/>
        <v>LTSU_LV_DemandGLENTHORNE GARDENSWinter 2026/27</v>
      </c>
      <c r="H736" t="s">
        <v>408</v>
      </c>
      <c r="I736" s="64">
        <v>1.5466194499999976E-2</v>
      </c>
      <c r="J736" s="5">
        <v>46327</v>
      </c>
      <c r="K736" s="5">
        <v>46477</v>
      </c>
      <c r="L736" t="s">
        <v>409</v>
      </c>
      <c r="N736" s="63">
        <v>0.75</v>
      </c>
      <c r="O736" s="63">
        <v>0.83333333333333337</v>
      </c>
      <c r="P736" s="63" t="str">
        <f t="shared" si="34"/>
        <v>18:00 - 20:00</v>
      </c>
      <c r="Q736" t="s">
        <v>415</v>
      </c>
      <c r="R736">
        <v>216</v>
      </c>
      <c r="S736" t="s">
        <v>415</v>
      </c>
      <c r="T736" t="s">
        <v>415</v>
      </c>
      <c r="U736" t="s">
        <v>415</v>
      </c>
      <c r="V736">
        <v>70</v>
      </c>
      <c r="W736" s="5" t="str">
        <f t="shared" si="35"/>
        <v>LTSU_LV_DemandGLENTHORNE GARDENS</v>
      </c>
    </row>
    <row r="737" spans="1:23" hidden="1">
      <c r="A737" t="s">
        <v>416</v>
      </c>
      <c r="B737" t="s">
        <v>168</v>
      </c>
      <c r="C737" t="s">
        <v>48</v>
      </c>
      <c r="D737" t="s">
        <v>413</v>
      </c>
      <c r="E737" s="3">
        <v>0.4</v>
      </c>
      <c r="F737" t="s">
        <v>407</v>
      </c>
      <c r="G737" t="str">
        <f t="shared" si="33"/>
        <v>LTSU_LV_DemandGLYN RD 164Winter 2026/27</v>
      </c>
      <c r="H737" t="s">
        <v>408</v>
      </c>
      <c r="I737" s="64">
        <v>2.8166770500000049E-2</v>
      </c>
      <c r="J737" s="5">
        <v>46327</v>
      </c>
      <c r="K737" s="5">
        <v>46477</v>
      </c>
      <c r="L737" t="s">
        <v>409</v>
      </c>
      <c r="N737" s="63">
        <v>0.75</v>
      </c>
      <c r="O737" s="63">
        <v>0.83333333333333337</v>
      </c>
      <c r="P737" s="63" t="str">
        <f t="shared" si="34"/>
        <v>18:00 - 20:00</v>
      </c>
      <c r="Q737" t="s">
        <v>415</v>
      </c>
      <c r="R737">
        <v>216</v>
      </c>
      <c r="S737" t="s">
        <v>415</v>
      </c>
      <c r="T737" t="s">
        <v>415</v>
      </c>
      <c r="U737" t="s">
        <v>415</v>
      </c>
      <c r="V737">
        <v>70</v>
      </c>
      <c r="W737" s="5" t="str">
        <f t="shared" si="35"/>
        <v>LTSU_LV_DemandGLYN RD 164</v>
      </c>
    </row>
    <row r="738" spans="1:23" hidden="1">
      <c r="A738" t="s">
        <v>416</v>
      </c>
      <c r="B738" t="s">
        <v>170</v>
      </c>
      <c r="C738" t="s">
        <v>48</v>
      </c>
      <c r="D738" t="s">
        <v>406</v>
      </c>
      <c r="E738" s="3">
        <v>0.4</v>
      </c>
      <c r="F738" t="s">
        <v>407</v>
      </c>
      <c r="G738" t="str">
        <f t="shared" si="33"/>
        <v>LTSU_LV_DemandGOWERSWinter 2026/27</v>
      </c>
      <c r="H738" t="s">
        <v>408</v>
      </c>
      <c r="I738" s="64">
        <v>5.1846342300000001E-2</v>
      </c>
      <c r="J738" s="5">
        <v>46327</v>
      </c>
      <c r="K738" s="5">
        <v>46477</v>
      </c>
      <c r="L738" t="s">
        <v>409</v>
      </c>
      <c r="N738" s="63">
        <v>0.75</v>
      </c>
      <c r="O738" s="63">
        <v>0.83333333333333337</v>
      </c>
      <c r="P738" s="63" t="str">
        <f t="shared" si="34"/>
        <v>18:00 - 20:00</v>
      </c>
      <c r="Q738" t="s">
        <v>415</v>
      </c>
      <c r="R738">
        <v>216</v>
      </c>
      <c r="S738" t="s">
        <v>415</v>
      </c>
      <c r="T738" t="s">
        <v>415</v>
      </c>
      <c r="U738" t="s">
        <v>415</v>
      </c>
      <c r="V738">
        <v>70</v>
      </c>
      <c r="W738" s="5" t="str">
        <f t="shared" si="35"/>
        <v>LTSU_LV_DemandGOWERS</v>
      </c>
    </row>
    <row r="739" spans="1:23" hidden="1">
      <c r="A739" t="s">
        <v>416</v>
      </c>
      <c r="B739" t="s">
        <v>171</v>
      </c>
      <c r="C739" t="s">
        <v>48</v>
      </c>
      <c r="D739" t="s">
        <v>414</v>
      </c>
      <c r="E739" s="3">
        <v>0.4</v>
      </c>
      <c r="F739" t="s">
        <v>407</v>
      </c>
      <c r="G739" t="str">
        <f t="shared" si="33"/>
        <v>LTSU_LV_DemandGRANT ROAD (RISK SITE B)Winter 2026/27</v>
      </c>
      <c r="H739" t="s">
        <v>408</v>
      </c>
      <c r="I739" s="64">
        <v>0.14441080250000005</v>
      </c>
      <c r="J739" s="5">
        <v>46327</v>
      </c>
      <c r="K739" s="5">
        <v>46477</v>
      </c>
      <c r="L739" t="s">
        <v>409</v>
      </c>
      <c r="N739" s="63">
        <v>0.75</v>
      </c>
      <c r="O739" s="63">
        <v>0.83333333333333337</v>
      </c>
      <c r="P739" s="63" t="str">
        <f t="shared" si="34"/>
        <v>18:00 - 20:00</v>
      </c>
      <c r="Q739" t="s">
        <v>415</v>
      </c>
      <c r="R739">
        <v>216</v>
      </c>
      <c r="S739" t="s">
        <v>415</v>
      </c>
      <c r="T739" t="s">
        <v>415</v>
      </c>
      <c r="U739" t="s">
        <v>415</v>
      </c>
      <c r="V739">
        <v>70</v>
      </c>
      <c r="W739" s="5" t="str">
        <f t="shared" si="35"/>
        <v>LTSU_LV_DemandGRANT ROAD (RISK SITE B)</v>
      </c>
    </row>
    <row r="740" spans="1:23" hidden="1">
      <c r="A740" t="s">
        <v>416</v>
      </c>
      <c r="B740" t="s">
        <v>172</v>
      </c>
      <c r="C740" t="s">
        <v>48</v>
      </c>
      <c r="D740" t="s">
        <v>413</v>
      </c>
      <c r="E740" s="3">
        <v>0.4</v>
      </c>
      <c r="F740" t="s">
        <v>407</v>
      </c>
      <c r="G740" t="str">
        <f t="shared" si="33"/>
        <v>LTSU_LV_DemandGRUMMANT RD R/O CRANE HSEWinter 2026/27</v>
      </c>
      <c r="H740" t="s">
        <v>408</v>
      </c>
      <c r="I740" s="64">
        <v>2.6818401500000033E-2</v>
      </c>
      <c r="J740" s="5">
        <v>46327</v>
      </c>
      <c r="K740" s="5">
        <v>46477</v>
      </c>
      <c r="L740" t="s">
        <v>409</v>
      </c>
      <c r="N740" s="63">
        <v>0.75</v>
      </c>
      <c r="O740" s="63">
        <v>0.83333333333333337</v>
      </c>
      <c r="P740" s="63" t="str">
        <f t="shared" si="34"/>
        <v>18:00 - 20:00</v>
      </c>
      <c r="Q740" t="s">
        <v>415</v>
      </c>
      <c r="R740">
        <v>216</v>
      </c>
      <c r="S740" t="s">
        <v>415</v>
      </c>
      <c r="T740" t="s">
        <v>415</v>
      </c>
      <c r="U740" t="s">
        <v>415</v>
      </c>
      <c r="V740">
        <v>70</v>
      </c>
      <c r="W740" s="5" t="str">
        <f t="shared" si="35"/>
        <v>LTSU_LV_DemandGRUMMANT RD R/O CRANE HSE</v>
      </c>
    </row>
    <row r="741" spans="1:23" hidden="1">
      <c r="A741" t="s">
        <v>416</v>
      </c>
      <c r="B741" t="s">
        <v>173</v>
      </c>
      <c r="C741" t="s">
        <v>48</v>
      </c>
      <c r="D741" t="s">
        <v>406</v>
      </c>
      <c r="E741" s="3">
        <v>0.4</v>
      </c>
      <c r="F741" t="s">
        <v>407</v>
      </c>
      <c r="G741" t="str">
        <f t="shared" si="33"/>
        <v>LTSU_LV_DemandGUANOCK TERRACEWinter 2026/27</v>
      </c>
      <c r="H741" t="s">
        <v>408</v>
      </c>
      <c r="I741" s="64">
        <v>0.01</v>
      </c>
      <c r="J741" s="5">
        <v>46327</v>
      </c>
      <c r="K741" s="5">
        <v>46477</v>
      </c>
      <c r="L741" t="s">
        <v>409</v>
      </c>
      <c r="N741" s="63">
        <v>0.75</v>
      </c>
      <c r="O741" s="63">
        <v>0.83333333333333337</v>
      </c>
      <c r="P741" s="63" t="str">
        <f t="shared" si="34"/>
        <v>18:00 - 20:00</v>
      </c>
      <c r="Q741" t="s">
        <v>415</v>
      </c>
      <c r="R741">
        <v>216</v>
      </c>
      <c r="S741" t="s">
        <v>415</v>
      </c>
      <c r="T741" t="s">
        <v>415</v>
      </c>
      <c r="U741" t="s">
        <v>415</v>
      </c>
      <c r="V741">
        <v>70</v>
      </c>
      <c r="W741" s="5" t="str">
        <f t="shared" si="35"/>
        <v>LTSU_LV_DemandGUANOCK TERRACE</v>
      </c>
    </row>
    <row r="742" spans="1:23" hidden="1">
      <c r="A742" t="s">
        <v>416</v>
      </c>
      <c r="B742" t="s">
        <v>174</v>
      </c>
      <c r="C742" t="s">
        <v>48</v>
      </c>
      <c r="D742" t="s">
        <v>406</v>
      </c>
      <c r="E742" s="3">
        <v>0.4</v>
      </c>
      <c r="F742" t="s">
        <v>407</v>
      </c>
      <c r="G742" t="str">
        <f t="shared" si="33"/>
        <v>LTSU_LV_DemandHAMLIN INDUSTRIAL UNITSWinter 2026/27</v>
      </c>
      <c r="H742" t="s">
        <v>408</v>
      </c>
      <c r="I742" s="64">
        <v>6.4240371089999984E-2</v>
      </c>
      <c r="J742" s="5">
        <v>46327</v>
      </c>
      <c r="K742" s="5">
        <v>46477</v>
      </c>
      <c r="L742" t="s">
        <v>409</v>
      </c>
      <c r="N742" s="63">
        <v>0.75</v>
      </c>
      <c r="O742" s="63">
        <v>0.83333333333333337</v>
      </c>
      <c r="P742" s="63" t="str">
        <f t="shared" si="34"/>
        <v>18:00 - 20:00</v>
      </c>
      <c r="Q742" t="s">
        <v>415</v>
      </c>
      <c r="R742">
        <v>216</v>
      </c>
      <c r="S742" t="s">
        <v>415</v>
      </c>
      <c r="T742" t="s">
        <v>415</v>
      </c>
      <c r="U742" t="s">
        <v>415</v>
      </c>
      <c r="V742">
        <v>70</v>
      </c>
      <c r="W742" s="5" t="str">
        <f t="shared" si="35"/>
        <v>LTSU_LV_DemandHAMLIN INDUSTRIAL UNITS</v>
      </c>
    </row>
    <row r="743" spans="1:23" hidden="1">
      <c r="A743" t="s">
        <v>416</v>
      </c>
      <c r="B743" t="s">
        <v>175</v>
      </c>
      <c r="C743" t="s">
        <v>48</v>
      </c>
      <c r="D743" t="s">
        <v>406</v>
      </c>
      <c r="E743" s="3">
        <v>0.4</v>
      </c>
      <c r="F743" t="s">
        <v>407</v>
      </c>
      <c r="G743" t="str">
        <f t="shared" si="33"/>
        <v>LTSU_LV_DemandHAMPTON HARGATE VILLWinter 2026/27</v>
      </c>
      <c r="H743" t="s">
        <v>408</v>
      </c>
      <c r="I743" s="64">
        <v>0.01</v>
      </c>
      <c r="J743" s="5">
        <v>46327</v>
      </c>
      <c r="K743" s="5">
        <v>46477</v>
      </c>
      <c r="L743" t="s">
        <v>409</v>
      </c>
      <c r="N743" s="63">
        <v>0.75</v>
      </c>
      <c r="O743" s="63">
        <v>0.83333333333333337</v>
      </c>
      <c r="P743" s="63" t="str">
        <f t="shared" si="34"/>
        <v>18:00 - 20:00</v>
      </c>
      <c r="Q743" t="s">
        <v>415</v>
      </c>
      <c r="R743">
        <v>216</v>
      </c>
      <c r="S743" t="s">
        <v>415</v>
      </c>
      <c r="T743" t="s">
        <v>415</v>
      </c>
      <c r="U743" t="s">
        <v>415</v>
      </c>
      <c r="V743">
        <v>70</v>
      </c>
      <c r="W743" s="5" t="str">
        <f t="shared" si="35"/>
        <v>LTSU_LV_DemandHAMPTON HARGATE VILL</v>
      </c>
    </row>
    <row r="744" spans="1:23" hidden="1">
      <c r="A744" t="s">
        <v>416</v>
      </c>
      <c r="B744" t="s">
        <v>176</v>
      </c>
      <c r="C744" t="s">
        <v>48</v>
      </c>
      <c r="D744" t="s">
        <v>414</v>
      </c>
      <c r="E744" s="3">
        <v>0.4</v>
      </c>
      <c r="F744" t="s">
        <v>407</v>
      </c>
      <c r="G744" t="str">
        <f t="shared" si="33"/>
        <v>LTSU_LV_DemandHANOVER PLACEWinter 2026/27</v>
      </c>
      <c r="H744" t="s">
        <v>408</v>
      </c>
      <c r="I744" s="64">
        <v>0.01</v>
      </c>
      <c r="J744" s="5">
        <v>46327</v>
      </c>
      <c r="K744" s="5">
        <v>46477</v>
      </c>
      <c r="L744" t="s">
        <v>409</v>
      </c>
      <c r="N744" s="63">
        <v>0.75</v>
      </c>
      <c r="O744" s="63">
        <v>0.83333333333333337</v>
      </c>
      <c r="P744" s="63" t="str">
        <f t="shared" si="34"/>
        <v>18:00 - 20:00</v>
      </c>
      <c r="Q744" t="s">
        <v>415</v>
      </c>
      <c r="R744">
        <v>216</v>
      </c>
      <c r="S744" t="s">
        <v>415</v>
      </c>
      <c r="T744" t="s">
        <v>415</v>
      </c>
      <c r="U744" t="s">
        <v>415</v>
      </c>
      <c r="V744">
        <v>70</v>
      </c>
      <c r="W744" s="5" t="str">
        <f t="shared" si="35"/>
        <v>LTSU_LV_DemandHANOVER PLACE</v>
      </c>
    </row>
    <row r="745" spans="1:23" hidden="1">
      <c r="A745" t="s">
        <v>416</v>
      </c>
      <c r="B745" t="s">
        <v>177</v>
      </c>
      <c r="C745" t="s">
        <v>48</v>
      </c>
      <c r="D745" t="s">
        <v>406</v>
      </c>
      <c r="E745" s="3">
        <v>0.4</v>
      </c>
      <c r="F745" t="s">
        <v>407</v>
      </c>
      <c r="G745" t="str">
        <f t="shared" si="33"/>
        <v>LTSU_LV_DemandHARMILLWinter 2026/27</v>
      </c>
      <c r="H745" t="s">
        <v>408</v>
      </c>
      <c r="I745" s="64">
        <v>0.01</v>
      </c>
      <c r="J745" s="5">
        <v>46327</v>
      </c>
      <c r="K745" s="5">
        <v>46477</v>
      </c>
      <c r="L745" t="s">
        <v>409</v>
      </c>
      <c r="N745" s="63">
        <v>0.75</v>
      </c>
      <c r="O745" s="63">
        <v>0.83333333333333337</v>
      </c>
      <c r="P745" s="63" t="str">
        <f t="shared" si="34"/>
        <v>18:00 - 20:00</v>
      </c>
      <c r="Q745" t="s">
        <v>415</v>
      </c>
      <c r="R745">
        <v>216</v>
      </c>
      <c r="S745" t="s">
        <v>415</v>
      </c>
      <c r="T745" t="s">
        <v>415</v>
      </c>
      <c r="U745" t="s">
        <v>415</v>
      </c>
      <c r="V745">
        <v>70</v>
      </c>
      <c r="W745" s="5" t="str">
        <f t="shared" si="35"/>
        <v>LTSU_LV_DemandHARMILL</v>
      </c>
    </row>
    <row r="746" spans="1:23" hidden="1">
      <c r="A746" t="s">
        <v>416</v>
      </c>
      <c r="B746" t="s">
        <v>178</v>
      </c>
      <c r="C746" t="s">
        <v>48</v>
      </c>
      <c r="D746" t="s">
        <v>413</v>
      </c>
      <c r="E746" s="3">
        <v>0.4</v>
      </c>
      <c r="F746" t="s">
        <v>407</v>
      </c>
      <c r="G746" t="str">
        <f t="shared" si="33"/>
        <v>LTSU_LV_DemandHARROW RD BARKINGWinter 2026/27</v>
      </c>
      <c r="H746" t="s">
        <v>408</v>
      </c>
      <c r="I746" s="64">
        <v>5.8730975499999949E-2</v>
      </c>
      <c r="J746" s="5">
        <v>46327</v>
      </c>
      <c r="K746" s="5">
        <v>46477</v>
      </c>
      <c r="L746" t="s">
        <v>409</v>
      </c>
      <c r="N746" s="63">
        <v>0.75</v>
      </c>
      <c r="O746" s="63">
        <v>0.83333333333333337</v>
      </c>
      <c r="P746" s="63" t="str">
        <f t="shared" si="34"/>
        <v>18:00 - 20:00</v>
      </c>
      <c r="Q746" t="s">
        <v>415</v>
      </c>
      <c r="R746">
        <v>216</v>
      </c>
      <c r="S746" t="s">
        <v>415</v>
      </c>
      <c r="T746" t="s">
        <v>415</v>
      </c>
      <c r="U746" t="s">
        <v>415</v>
      </c>
      <c r="V746">
        <v>70</v>
      </c>
      <c r="W746" s="5" t="str">
        <f t="shared" si="35"/>
        <v>LTSU_LV_DemandHARROW RD BARKING</v>
      </c>
    </row>
    <row r="747" spans="1:23" hidden="1">
      <c r="A747" t="s">
        <v>416</v>
      </c>
      <c r="B747" t="s">
        <v>180</v>
      </c>
      <c r="C747" t="s">
        <v>48</v>
      </c>
      <c r="D747" t="s">
        <v>406</v>
      </c>
      <c r="E747" s="3">
        <v>0.4</v>
      </c>
      <c r="F747" t="s">
        <v>407</v>
      </c>
      <c r="G747" t="str">
        <f t="shared" si="33"/>
        <v>LTSU_LV_DemandHASKARD RDWinter 2026/27</v>
      </c>
      <c r="H747" t="s">
        <v>408</v>
      </c>
      <c r="I747" s="64">
        <v>9.3085627199999979E-2</v>
      </c>
      <c r="J747" s="5">
        <v>46327</v>
      </c>
      <c r="K747" s="5">
        <v>46477</v>
      </c>
      <c r="L747" t="s">
        <v>409</v>
      </c>
      <c r="N747" s="63">
        <v>0.75</v>
      </c>
      <c r="O747" s="63">
        <v>0.83333333333333337</v>
      </c>
      <c r="P747" s="63" t="str">
        <f t="shared" si="34"/>
        <v>18:00 - 20:00</v>
      </c>
      <c r="Q747" t="s">
        <v>415</v>
      </c>
      <c r="R747">
        <v>216</v>
      </c>
      <c r="S747" t="s">
        <v>415</v>
      </c>
      <c r="T747" t="s">
        <v>415</v>
      </c>
      <c r="U747" t="s">
        <v>415</v>
      </c>
      <c r="V747">
        <v>70</v>
      </c>
      <c r="W747" s="5" t="str">
        <f t="shared" si="35"/>
        <v>LTSU_LV_DemandHASKARD RD</v>
      </c>
    </row>
    <row r="748" spans="1:23" hidden="1">
      <c r="A748" t="s">
        <v>416</v>
      </c>
      <c r="B748" t="s">
        <v>183</v>
      </c>
      <c r="C748" t="s">
        <v>48</v>
      </c>
      <c r="D748" t="s">
        <v>413</v>
      </c>
      <c r="E748" s="3">
        <v>0.4</v>
      </c>
      <c r="F748" t="s">
        <v>407</v>
      </c>
      <c r="G748" t="str">
        <f t="shared" si="33"/>
        <v>LTSU_LV_DemandHEATH ST QUEEN MARYSWinter 2026/27</v>
      </c>
      <c r="H748" t="s">
        <v>408</v>
      </c>
      <c r="I748" s="64">
        <v>1.1356743500000042E-2</v>
      </c>
      <c r="J748" s="5">
        <v>46327</v>
      </c>
      <c r="K748" s="5">
        <v>46477</v>
      </c>
      <c r="L748" t="s">
        <v>409</v>
      </c>
      <c r="N748" s="63">
        <v>0.75</v>
      </c>
      <c r="O748" s="63">
        <v>0.83333333333333337</v>
      </c>
      <c r="P748" s="63" t="str">
        <f t="shared" si="34"/>
        <v>18:00 - 20:00</v>
      </c>
      <c r="Q748" t="s">
        <v>415</v>
      </c>
      <c r="R748">
        <v>216</v>
      </c>
      <c r="S748" t="s">
        <v>415</v>
      </c>
      <c r="T748" t="s">
        <v>415</v>
      </c>
      <c r="U748" t="s">
        <v>415</v>
      </c>
      <c r="V748">
        <v>70</v>
      </c>
      <c r="W748" s="5" t="str">
        <f t="shared" si="35"/>
        <v>LTSU_LV_DemandHEATH ST QUEEN MARYS</v>
      </c>
    </row>
    <row r="749" spans="1:23" hidden="1">
      <c r="A749" t="s">
        <v>416</v>
      </c>
      <c r="B749" t="s">
        <v>184</v>
      </c>
      <c r="C749" t="s">
        <v>48</v>
      </c>
      <c r="D749" t="s">
        <v>406</v>
      </c>
      <c r="E749" s="3">
        <v>0.4</v>
      </c>
      <c r="F749" t="s">
        <v>407</v>
      </c>
      <c r="G749" t="str">
        <f t="shared" si="33"/>
        <v>LTSU_LV_DemandHELEN CLWinter 2026/27</v>
      </c>
      <c r="H749" t="s">
        <v>408</v>
      </c>
      <c r="I749" s="64">
        <v>2.3368347764999988E-2</v>
      </c>
      <c r="J749" s="5">
        <v>46327</v>
      </c>
      <c r="K749" s="5">
        <v>46477</v>
      </c>
      <c r="L749" t="s">
        <v>409</v>
      </c>
      <c r="N749" s="63">
        <v>0.75</v>
      </c>
      <c r="O749" s="63">
        <v>0.83333333333333337</v>
      </c>
      <c r="P749" s="63" t="str">
        <f t="shared" si="34"/>
        <v>18:00 - 20:00</v>
      </c>
      <c r="Q749" t="s">
        <v>415</v>
      </c>
      <c r="R749">
        <v>216</v>
      </c>
      <c r="S749" t="s">
        <v>415</v>
      </c>
      <c r="T749" t="s">
        <v>415</v>
      </c>
      <c r="U749" t="s">
        <v>415</v>
      </c>
      <c r="V749">
        <v>70</v>
      </c>
      <c r="W749" s="5" t="str">
        <f t="shared" si="35"/>
        <v>LTSU_LV_DemandHELEN CL</v>
      </c>
    </row>
    <row r="750" spans="1:23" hidden="1">
      <c r="A750" t="s">
        <v>416</v>
      </c>
      <c r="B750" t="s">
        <v>185</v>
      </c>
      <c r="C750" t="s">
        <v>48</v>
      </c>
      <c r="D750" t="s">
        <v>413</v>
      </c>
      <c r="E750" s="3">
        <v>0.4</v>
      </c>
      <c r="F750" t="s">
        <v>407</v>
      </c>
      <c r="G750" t="str">
        <f t="shared" si="33"/>
        <v>LTSU_LV_DemandHERCULES RD COLWYN HSEWinter 2026/27</v>
      </c>
      <c r="H750" t="s">
        <v>408</v>
      </c>
      <c r="I750" s="64">
        <v>1.6748518999999962E-2</v>
      </c>
      <c r="J750" s="5">
        <v>46327</v>
      </c>
      <c r="K750" s="5">
        <v>46477</v>
      </c>
      <c r="L750" t="s">
        <v>409</v>
      </c>
      <c r="N750" s="63">
        <v>0.75</v>
      </c>
      <c r="O750" s="63">
        <v>0.83333333333333337</v>
      </c>
      <c r="P750" s="63" t="str">
        <f t="shared" si="34"/>
        <v>18:00 - 20:00</v>
      </c>
      <c r="Q750" t="s">
        <v>415</v>
      </c>
      <c r="R750">
        <v>216</v>
      </c>
      <c r="S750" t="s">
        <v>415</v>
      </c>
      <c r="T750" t="s">
        <v>415</v>
      </c>
      <c r="U750" t="s">
        <v>415</v>
      </c>
      <c r="V750">
        <v>70</v>
      </c>
      <c r="W750" s="5" t="str">
        <f t="shared" si="35"/>
        <v>LTSU_LV_DemandHERCULES RD COLWYN HSE</v>
      </c>
    </row>
    <row r="751" spans="1:23" hidden="1">
      <c r="A751" t="s">
        <v>416</v>
      </c>
      <c r="B751" t="s">
        <v>186</v>
      </c>
      <c r="C751" t="s">
        <v>48</v>
      </c>
      <c r="D751" t="s">
        <v>414</v>
      </c>
      <c r="E751" s="3">
        <v>0.4</v>
      </c>
      <c r="F751" t="s">
        <v>407</v>
      </c>
      <c r="G751" t="str">
        <f t="shared" si="33"/>
        <v>LTSU_LV_DemandHIGH STREETWinter 2026/27</v>
      </c>
      <c r="H751" t="s">
        <v>408</v>
      </c>
      <c r="I751" s="64">
        <v>1.4901288000000011E-2</v>
      </c>
      <c r="J751" s="5">
        <v>46327</v>
      </c>
      <c r="K751" s="5">
        <v>46477</v>
      </c>
      <c r="L751" t="s">
        <v>409</v>
      </c>
      <c r="N751" s="63">
        <v>0.75</v>
      </c>
      <c r="O751" s="63">
        <v>0.83333333333333337</v>
      </c>
      <c r="P751" s="63" t="str">
        <f t="shared" si="34"/>
        <v>18:00 - 20:00</v>
      </c>
      <c r="Q751" t="s">
        <v>415</v>
      </c>
      <c r="R751">
        <v>216</v>
      </c>
      <c r="S751" t="s">
        <v>415</v>
      </c>
      <c r="T751" t="s">
        <v>415</v>
      </c>
      <c r="U751" t="s">
        <v>415</v>
      </c>
      <c r="V751">
        <v>70</v>
      </c>
      <c r="W751" s="5" t="str">
        <f t="shared" si="35"/>
        <v>LTSU_LV_DemandHIGH STREET</v>
      </c>
    </row>
    <row r="752" spans="1:23" hidden="1">
      <c r="A752" t="s">
        <v>416</v>
      </c>
      <c r="B752" t="s">
        <v>187</v>
      </c>
      <c r="C752" t="s">
        <v>48</v>
      </c>
      <c r="D752" t="s">
        <v>414</v>
      </c>
      <c r="E752" s="3">
        <v>0.4</v>
      </c>
      <c r="F752" t="s">
        <v>407</v>
      </c>
      <c r="G752" t="str">
        <f t="shared" si="33"/>
        <v>LTSU_LV_DemandHIGHFIELD ROADWinter 2026/27</v>
      </c>
      <c r="H752" t="s">
        <v>408</v>
      </c>
      <c r="I752" s="64">
        <v>1.6326976994999971E-2</v>
      </c>
      <c r="J752" s="5">
        <v>46327</v>
      </c>
      <c r="K752" s="5">
        <v>46477</v>
      </c>
      <c r="L752" t="s">
        <v>409</v>
      </c>
      <c r="N752" s="63">
        <v>0.75</v>
      </c>
      <c r="O752" s="63">
        <v>0.83333333333333337</v>
      </c>
      <c r="P752" s="63" t="str">
        <f t="shared" si="34"/>
        <v>18:00 - 20:00</v>
      </c>
      <c r="Q752" t="s">
        <v>415</v>
      </c>
      <c r="R752">
        <v>216</v>
      </c>
      <c r="S752" t="s">
        <v>415</v>
      </c>
      <c r="T752" t="s">
        <v>415</v>
      </c>
      <c r="U752" t="s">
        <v>415</v>
      </c>
      <c r="V752">
        <v>70</v>
      </c>
      <c r="W752" s="5" t="str">
        <f t="shared" si="35"/>
        <v>LTSU_LV_DemandHIGHFIELD ROAD</v>
      </c>
    </row>
    <row r="753" spans="1:23" hidden="1">
      <c r="A753" t="s">
        <v>416</v>
      </c>
      <c r="B753" t="s">
        <v>188</v>
      </c>
      <c r="C753" t="s">
        <v>48</v>
      </c>
      <c r="D753" t="s">
        <v>414</v>
      </c>
      <c r="E753" s="3">
        <v>0.4</v>
      </c>
      <c r="F753" t="s">
        <v>407</v>
      </c>
      <c r="G753" t="str">
        <f t="shared" si="33"/>
        <v>LTSU_LV_DemandHILLCOTE AVENUEWinter 2026/27</v>
      </c>
      <c r="H753" t="s">
        <v>408</v>
      </c>
      <c r="I753" s="64">
        <v>2.7518951600000018E-2</v>
      </c>
      <c r="J753" s="5">
        <v>46327</v>
      </c>
      <c r="K753" s="5">
        <v>46477</v>
      </c>
      <c r="L753" t="s">
        <v>409</v>
      </c>
      <c r="N753" s="63">
        <v>0.75</v>
      </c>
      <c r="O753" s="63">
        <v>0.83333333333333337</v>
      </c>
      <c r="P753" s="63" t="str">
        <f t="shared" si="34"/>
        <v>18:00 - 20:00</v>
      </c>
      <c r="Q753" t="s">
        <v>415</v>
      </c>
      <c r="R753">
        <v>216</v>
      </c>
      <c r="S753" t="s">
        <v>415</v>
      </c>
      <c r="T753" t="s">
        <v>415</v>
      </c>
      <c r="U753" t="s">
        <v>415</v>
      </c>
      <c r="V753">
        <v>70</v>
      </c>
      <c r="W753" s="5" t="str">
        <f t="shared" si="35"/>
        <v>LTSU_LV_DemandHILLCOTE AVENUE</v>
      </c>
    </row>
    <row r="754" spans="1:23" hidden="1">
      <c r="A754" t="s">
        <v>416</v>
      </c>
      <c r="B754" t="s">
        <v>189</v>
      </c>
      <c r="C754" t="s">
        <v>48</v>
      </c>
      <c r="D754" t="s">
        <v>406</v>
      </c>
      <c r="E754" s="3">
        <v>0.4</v>
      </c>
      <c r="F754" t="s">
        <v>407</v>
      </c>
      <c r="G754" t="str">
        <f t="shared" si="33"/>
        <v>LTSU_LV_DemandHILLSIDE ESTWinter 2026/27</v>
      </c>
      <c r="H754" t="s">
        <v>408</v>
      </c>
      <c r="I754" s="64">
        <v>0.01</v>
      </c>
      <c r="J754" s="5">
        <v>46327</v>
      </c>
      <c r="K754" s="5">
        <v>46477</v>
      </c>
      <c r="L754" t="s">
        <v>409</v>
      </c>
      <c r="N754" s="63">
        <v>0.75</v>
      </c>
      <c r="O754" s="63">
        <v>0.83333333333333337</v>
      </c>
      <c r="P754" s="63" t="str">
        <f t="shared" si="34"/>
        <v>18:00 - 20:00</v>
      </c>
      <c r="Q754" t="s">
        <v>415</v>
      </c>
      <c r="R754">
        <v>216</v>
      </c>
      <c r="S754" t="s">
        <v>415</v>
      </c>
      <c r="T754" t="s">
        <v>415</v>
      </c>
      <c r="U754" t="s">
        <v>415</v>
      </c>
      <c r="V754">
        <v>70</v>
      </c>
      <c r="W754" s="5" t="str">
        <f t="shared" si="35"/>
        <v>LTSU_LV_DemandHILLSIDE EST</v>
      </c>
    </row>
    <row r="755" spans="1:23" hidden="1">
      <c r="A755" t="s">
        <v>416</v>
      </c>
      <c r="B755" t="s">
        <v>191</v>
      </c>
      <c r="C755" t="s">
        <v>48</v>
      </c>
      <c r="D755" t="s">
        <v>413</v>
      </c>
      <c r="E755" s="3">
        <v>0.4</v>
      </c>
      <c r="F755" t="s">
        <v>407</v>
      </c>
      <c r="G755" t="str">
        <f t="shared" si="33"/>
        <v>LTSU_LV_DemandHOSKINS CL BECK PRIM SCHWinter 2026/27</v>
      </c>
      <c r="H755" t="s">
        <v>408</v>
      </c>
      <c r="I755" s="64">
        <v>1.8653719999999985E-2</v>
      </c>
      <c r="J755" s="5">
        <v>46327</v>
      </c>
      <c r="K755" s="5">
        <v>46477</v>
      </c>
      <c r="L755" t="s">
        <v>409</v>
      </c>
      <c r="N755" s="63">
        <v>0.75</v>
      </c>
      <c r="O755" s="63">
        <v>0.83333333333333337</v>
      </c>
      <c r="P755" s="63" t="str">
        <f t="shared" si="34"/>
        <v>18:00 - 20:00</v>
      </c>
      <c r="Q755" t="s">
        <v>415</v>
      </c>
      <c r="R755">
        <v>216</v>
      </c>
      <c r="S755" t="s">
        <v>415</v>
      </c>
      <c r="T755" t="s">
        <v>415</v>
      </c>
      <c r="U755" t="s">
        <v>415</v>
      </c>
      <c r="V755">
        <v>70</v>
      </c>
      <c r="W755" s="5" t="str">
        <f t="shared" si="35"/>
        <v>LTSU_LV_DemandHOSKINS CL BECK PRIM SCH</v>
      </c>
    </row>
    <row r="756" spans="1:23" hidden="1">
      <c r="A756" t="s">
        <v>416</v>
      </c>
      <c r="B756" t="s">
        <v>192</v>
      </c>
      <c r="C756" t="s">
        <v>48</v>
      </c>
      <c r="D756" t="s">
        <v>406</v>
      </c>
      <c r="E756" s="3">
        <v>0.4</v>
      </c>
      <c r="F756" t="s">
        <v>407</v>
      </c>
      <c r="G756" t="str">
        <f t="shared" si="33"/>
        <v>LTSU_LV_DemandHYDE PK AVWinter 2026/27</v>
      </c>
      <c r="H756" t="s">
        <v>408</v>
      </c>
      <c r="I756" s="64">
        <v>3.4499091599999976E-2</v>
      </c>
      <c r="J756" s="5">
        <v>46327</v>
      </c>
      <c r="K756" s="5">
        <v>46477</v>
      </c>
      <c r="L756" t="s">
        <v>409</v>
      </c>
      <c r="N756" s="63">
        <v>0.75</v>
      </c>
      <c r="O756" s="63">
        <v>0.83333333333333337</v>
      </c>
      <c r="P756" s="63" t="str">
        <f t="shared" si="34"/>
        <v>18:00 - 20:00</v>
      </c>
      <c r="Q756" t="s">
        <v>415</v>
      </c>
      <c r="R756">
        <v>216</v>
      </c>
      <c r="S756" t="s">
        <v>415</v>
      </c>
      <c r="T756" t="s">
        <v>415</v>
      </c>
      <c r="U756" t="s">
        <v>415</v>
      </c>
      <c r="V756">
        <v>70</v>
      </c>
      <c r="W756" s="5" t="str">
        <f t="shared" si="35"/>
        <v>LTSU_LV_DemandHYDE PK AV</v>
      </c>
    </row>
    <row r="757" spans="1:23" hidden="1">
      <c r="A757" t="s">
        <v>416</v>
      </c>
      <c r="B757" t="s">
        <v>193</v>
      </c>
      <c r="C757" t="s">
        <v>48</v>
      </c>
      <c r="D757" t="s">
        <v>414</v>
      </c>
      <c r="E757" s="3">
        <v>0.4</v>
      </c>
      <c r="F757" t="s">
        <v>407</v>
      </c>
      <c r="G757" t="str">
        <f t="shared" si="33"/>
        <v>LTSU_LV_DemandJ WILSON IND THANET WAYWinter 2026/27</v>
      </c>
      <c r="H757" t="s">
        <v>408</v>
      </c>
      <c r="I757" s="64">
        <v>0.01</v>
      </c>
      <c r="J757" s="5">
        <v>46327</v>
      </c>
      <c r="K757" s="5">
        <v>46477</v>
      </c>
      <c r="L757" t="s">
        <v>409</v>
      </c>
      <c r="N757" s="63">
        <v>0.75</v>
      </c>
      <c r="O757" s="63">
        <v>0.83333333333333337</v>
      </c>
      <c r="P757" s="63" t="str">
        <f t="shared" si="34"/>
        <v>18:00 - 20:00</v>
      </c>
      <c r="Q757" t="s">
        <v>415</v>
      </c>
      <c r="R757">
        <v>216</v>
      </c>
      <c r="S757" t="s">
        <v>415</v>
      </c>
      <c r="T757" t="s">
        <v>415</v>
      </c>
      <c r="U757" t="s">
        <v>415</v>
      </c>
      <c r="V757">
        <v>70</v>
      </c>
      <c r="W757" s="5" t="str">
        <f t="shared" si="35"/>
        <v>LTSU_LV_DemandJ WILSON IND THANET WAY</v>
      </c>
    </row>
    <row r="758" spans="1:23" hidden="1">
      <c r="A758" t="s">
        <v>416</v>
      </c>
      <c r="B758" t="s">
        <v>194</v>
      </c>
      <c r="C758" t="s">
        <v>48</v>
      </c>
      <c r="D758" t="s">
        <v>414</v>
      </c>
      <c r="E758" s="3">
        <v>0.4</v>
      </c>
      <c r="F758" t="s">
        <v>407</v>
      </c>
      <c r="G758" t="str">
        <f t="shared" si="33"/>
        <v>LTSU_LV_DemandJAMES STWinter 2026/27</v>
      </c>
      <c r="H758" t="s">
        <v>408</v>
      </c>
      <c r="I758" s="64">
        <v>1.0391290000000053E-2</v>
      </c>
      <c r="J758" s="5">
        <v>46327</v>
      </c>
      <c r="K758" s="5">
        <v>46477</v>
      </c>
      <c r="L758" t="s">
        <v>409</v>
      </c>
      <c r="N758" s="63">
        <v>0.75</v>
      </c>
      <c r="O758" s="63">
        <v>0.83333333333333337</v>
      </c>
      <c r="P758" s="63" t="str">
        <f t="shared" si="34"/>
        <v>18:00 - 20:00</v>
      </c>
      <c r="Q758" t="s">
        <v>415</v>
      </c>
      <c r="R758">
        <v>216</v>
      </c>
      <c r="S758" t="s">
        <v>415</v>
      </c>
      <c r="T758" t="s">
        <v>415</v>
      </c>
      <c r="U758" t="s">
        <v>415</v>
      </c>
      <c r="V758">
        <v>70</v>
      </c>
      <c r="W758" s="5" t="str">
        <f t="shared" si="35"/>
        <v>LTSU_LV_DemandJAMES ST</v>
      </c>
    </row>
    <row r="759" spans="1:23" hidden="1">
      <c r="A759" t="s">
        <v>416</v>
      </c>
      <c r="B759" t="s">
        <v>195</v>
      </c>
      <c r="C759" t="s">
        <v>48</v>
      </c>
      <c r="D759" t="s">
        <v>414</v>
      </c>
      <c r="E759" s="3">
        <v>0.4</v>
      </c>
      <c r="F759" t="s">
        <v>407</v>
      </c>
      <c r="G759" t="str">
        <f t="shared" si="33"/>
        <v>LTSU_LV_DemandJEFFS ROADWinter 2026/27</v>
      </c>
      <c r="H759" t="s">
        <v>408</v>
      </c>
      <c r="I759" s="64">
        <v>0.01</v>
      </c>
      <c r="J759" s="5">
        <v>46327</v>
      </c>
      <c r="K759" s="5">
        <v>46477</v>
      </c>
      <c r="L759" t="s">
        <v>409</v>
      </c>
      <c r="N759" s="63">
        <v>0.75</v>
      </c>
      <c r="O759" s="63">
        <v>0.83333333333333337</v>
      </c>
      <c r="P759" s="63" t="str">
        <f t="shared" si="34"/>
        <v>18:00 - 20:00</v>
      </c>
      <c r="Q759" t="s">
        <v>415</v>
      </c>
      <c r="R759">
        <v>216</v>
      </c>
      <c r="S759" t="s">
        <v>415</v>
      </c>
      <c r="T759" t="s">
        <v>415</v>
      </c>
      <c r="U759" t="s">
        <v>415</v>
      </c>
      <c r="V759">
        <v>70</v>
      </c>
      <c r="W759" s="5" t="str">
        <f t="shared" si="35"/>
        <v>LTSU_LV_DemandJEFFS ROAD</v>
      </c>
    </row>
    <row r="760" spans="1:23" hidden="1">
      <c r="A760" t="s">
        <v>416</v>
      </c>
      <c r="B760" t="s">
        <v>197</v>
      </c>
      <c r="C760" t="s">
        <v>48</v>
      </c>
      <c r="D760" t="s">
        <v>406</v>
      </c>
      <c r="E760" s="3">
        <v>0.4</v>
      </c>
      <c r="F760" t="s">
        <v>407</v>
      </c>
      <c r="G760" t="str">
        <f t="shared" si="33"/>
        <v>LTSU_LV_DemandKENT RDWinter 2026/27</v>
      </c>
      <c r="H760" t="s">
        <v>408</v>
      </c>
      <c r="I760" s="64">
        <v>5.4422416499999966E-2</v>
      </c>
      <c r="J760" s="5">
        <v>46327</v>
      </c>
      <c r="K760" s="5">
        <v>46477</v>
      </c>
      <c r="L760" t="s">
        <v>409</v>
      </c>
      <c r="N760" s="63">
        <v>0.75</v>
      </c>
      <c r="O760" s="63">
        <v>0.83333333333333337</v>
      </c>
      <c r="P760" s="63" t="str">
        <f t="shared" si="34"/>
        <v>18:00 - 20:00</v>
      </c>
      <c r="Q760" t="s">
        <v>415</v>
      </c>
      <c r="R760">
        <v>216</v>
      </c>
      <c r="S760" t="s">
        <v>415</v>
      </c>
      <c r="T760" t="s">
        <v>415</v>
      </c>
      <c r="U760" t="s">
        <v>415</v>
      </c>
      <c r="V760">
        <v>70</v>
      </c>
      <c r="W760" s="5" t="str">
        <f t="shared" si="35"/>
        <v>LTSU_LV_DemandKENT RD</v>
      </c>
    </row>
    <row r="761" spans="1:23" hidden="1">
      <c r="A761" t="s">
        <v>416</v>
      </c>
      <c r="B761" t="s">
        <v>198</v>
      </c>
      <c r="C761" t="s">
        <v>48</v>
      </c>
      <c r="D761" t="s">
        <v>406</v>
      </c>
      <c r="E761" s="3">
        <v>0.4</v>
      </c>
      <c r="F761" t="s">
        <v>407</v>
      </c>
      <c r="G761" t="str">
        <f t="shared" si="33"/>
        <v>LTSU_LV_DemandKILSMOREWinter 2026/27</v>
      </c>
      <c r="H761" t="s">
        <v>408</v>
      </c>
      <c r="I761" s="64">
        <v>4.7451869009999981E-2</v>
      </c>
      <c r="J761" s="5">
        <v>46327</v>
      </c>
      <c r="K761" s="5">
        <v>46477</v>
      </c>
      <c r="L761" t="s">
        <v>409</v>
      </c>
      <c r="N761" s="63">
        <v>0.75</v>
      </c>
      <c r="O761" s="63">
        <v>0.83333333333333337</v>
      </c>
      <c r="P761" s="63" t="str">
        <f t="shared" si="34"/>
        <v>18:00 - 20:00</v>
      </c>
      <c r="Q761" t="s">
        <v>415</v>
      </c>
      <c r="R761">
        <v>216</v>
      </c>
      <c r="S761" t="s">
        <v>415</v>
      </c>
      <c r="T761" t="s">
        <v>415</v>
      </c>
      <c r="U761" t="s">
        <v>415</v>
      </c>
      <c r="V761">
        <v>70</v>
      </c>
      <c r="W761" s="5" t="str">
        <f t="shared" si="35"/>
        <v>LTSU_LV_DemandKILSMORE</v>
      </c>
    </row>
    <row r="762" spans="1:23" hidden="1">
      <c r="A762" t="s">
        <v>416</v>
      </c>
      <c r="B762" t="s">
        <v>201</v>
      </c>
      <c r="C762" t="s">
        <v>48</v>
      </c>
      <c r="D762" t="s">
        <v>414</v>
      </c>
      <c r="E762" s="3">
        <v>0.4</v>
      </c>
      <c r="F762" t="s">
        <v>407</v>
      </c>
      <c r="G762" t="str">
        <f t="shared" si="33"/>
        <v>LTSU_LV_DemandKINGS WAY NORTHWinter 2026/27</v>
      </c>
      <c r="H762" t="s">
        <v>408</v>
      </c>
      <c r="I762" s="64">
        <v>1.3042064384999972E-2</v>
      </c>
      <c r="J762" s="5">
        <v>46327</v>
      </c>
      <c r="K762" s="5">
        <v>46477</v>
      </c>
      <c r="L762" t="s">
        <v>409</v>
      </c>
      <c r="N762" s="63">
        <v>0.75</v>
      </c>
      <c r="O762" s="63">
        <v>0.83333333333333337</v>
      </c>
      <c r="P762" s="63" t="str">
        <f t="shared" si="34"/>
        <v>18:00 - 20:00</v>
      </c>
      <c r="Q762" t="s">
        <v>415</v>
      </c>
      <c r="R762">
        <v>216</v>
      </c>
      <c r="S762" t="s">
        <v>415</v>
      </c>
      <c r="T762" t="s">
        <v>415</v>
      </c>
      <c r="U762" t="s">
        <v>415</v>
      </c>
      <c r="V762">
        <v>70</v>
      </c>
      <c r="W762" s="5" t="str">
        <f t="shared" si="35"/>
        <v>LTSU_LV_DemandKINGS WAY NORTH</v>
      </c>
    </row>
    <row r="763" spans="1:23" hidden="1">
      <c r="A763" t="s">
        <v>416</v>
      </c>
      <c r="B763" t="s">
        <v>202</v>
      </c>
      <c r="C763" t="s">
        <v>48</v>
      </c>
      <c r="D763" t="s">
        <v>414</v>
      </c>
      <c r="E763" s="3">
        <v>0.4</v>
      </c>
      <c r="F763" t="s">
        <v>407</v>
      </c>
      <c r="G763" t="str">
        <f t="shared" si="33"/>
        <v>LTSU_LV_DemandKYNASTON AVENUEWinter 2026/27</v>
      </c>
      <c r="H763" t="s">
        <v>408</v>
      </c>
      <c r="I763" s="64">
        <v>8.4422281499999974E-2</v>
      </c>
      <c r="J763" s="5">
        <v>46327</v>
      </c>
      <c r="K763" s="5">
        <v>46477</v>
      </c>
      <c r="L763" t="s">
        <v>409</v>
      </c>
      <c r="N763" s="63">
        <v>0.75</v>
      </c>
      <c r="O763" s="63">
        <v>0.83333333333333337</v>
      </c>
      <c r="P763" s="63" t="str">
        <f t="shared" si="34"/>
        <v>18:00 - 20:00</v>
      </c>
      <c r="Q763" t="s">
        <v>415</v>
      </c>
      <c r="R763">
        <v>216</v>
      </c>
      <c r="S763" t="s">
        <v>415</v>
      </c>
      <c r="T763" t="s">
        <v>415</v>
      </c>
      <c r="U763" t="s">
        <v>415</v>
      </c>
      <c r="V763">
        <v>70</v>
      </c>
      <c r="W763" s="5" t="str">
        <f t="shared" si="35"/>
        <v>LTSU_LV_DemandKYNASTON AVENUE</v>
      </c>
    </row>
    <row r="764" spans="1:23" hidden="1">
      <c r="A764" t="s">
        <v>416</v>
      </c>
      <c r="B764" t="s">
        <v>203</v>
      </c>
      <c r="C764" t="s">
        <v>48</v>
      </c>
      <c r="D764" t="s">
        <v>406</v>
      </c>
      <c r="E764" s="3">
        <v>0.4</v>
      </c>
      <c r="F764" t="s">
        <v>407</v>
      </c>
      <c r="G764" t="str">
        <f t="shared" si="33"/>
        <v>LTSU_LV_DemandLAMDIN RDWinter 2026/27</v>
      </c>
      <c r="H764" t="s">
        <v>408</v>
      </c>
      <c r="I764" s="64">
        <v>1.7334684359999991E-2</v>
      </c>
      <c r="J764" s="5">
        <v>46327</v>
      </c>
      <c r="K764" s="5">
        <v>46477</v>
      </c>
      <c r="L764" t="s">
        <v>409</v>
      </c>
      <c r="N764" s="63">
        <v>0.75</v>
      </c>
      <c r="O764" s="63">
        <v>0.83333333333333337</v>
      </c>
      <c r="P764" s="63" t="str">
        <f t="shared" si="34"/>
        <v>18:00 - 20:00</v>
      </c>
      <c r="Q764" t="s">
        <v>415</v>
      </c>
      <c r="R764">
        <v>216</v>
      </c>
      <c r="S764" t="s">
        <v>415</v>
      </c>
      <c r="T764" t="s">
        <v>415</v>
      </c>
      <c r="U764" t="s">
        <v>415</v>
      </c>
      <c r="V764">
        <v>70</v>
      </c>
      <c r="W764" s="5" t="str">
        <f t="shared" si="35"/>
        <v>LTSU_LV_DemandLAMDIN RD</v>
      </c>
    </row>
    <row r="765" spans="1:23" hidden="1">
      <c r="A765" t="s">
        <v>416</v>
      </c>
      <c r="B765" t="s">
        <v>204</v>
      </c>
      <c r="C765" t="s">
        <v>48</v>
      </c>
      <c r="D765" t="s">
        <v>413</v>
      </c>
      <c r="E765" s="3">
        <v>0.4</v>
      </c>
      <c r="F765" t="s">
        <v>407</v>
      </c>
      <c r="G765" t="str">
        <f t="shared" si="33"/>
        <v>LTSU_LV_DemandLANGDON RD R/O 45Winter 2026/27</v>
      </c>
      <c r="H765" t="s">
        <v>408</v>
      </c>
      <c r="I765" s="64">
        <v>2.4394083500000049E-2</v>
      </c>
      <c r="J765" s="5">
        <v>46327</v>
      </c>
      <c r="K765" s="5">
        <v>46477</v>
      </c>
      <c r="L765" t="s">
        <v>409</v>
      </c>
      <c r="N765" s="63">
        <v>0.75</v>
      </c>
      <c r="O765" s="63">
        <v>0.83333333333333337</v>
      </c>
      <c r="P765" s="63" t="str">
        <f t="shared" si="34"/>
        <v>18:00 - 20:00</v>
      </c>
      <c r="Q765" t="s">
        <v>415</v>
      </c>
      <c r="R765">
        <v>216</v>
      </c>
      <c r="S765" t="s">
        <v>415</v>
      </c>
      <c r="T765" t="s">
        <v>415</v>
      </c>
      <c r="U765" t="s">
        <v>415</v>
      </c>
      <c r="V765">
        <v>70</v>
      </c>
      <c r="W765" s="5" t="str">
        <f t="shared" si="35"/>
        <v>LTSU_LV_DemandLANGDON RD R/O 45</v>
      </c>
    </row>
    <row r="766" spans="1:23" hidden="1">
      <c r="A766" t="s">
        <v>416</v>
      </c>
      <c r="B766" t="s">
        <v>205</v>
      </c>
      <c r="C766" t="s">
        <v>48</v>
      </c>
      <c r="D766" t="s">
        <v>413</v>
      </c>
      <c r="E766" s="3">
        <v>0.4</v>
      </c>
      <c r="F766" t="s">
        <v>407</v>
      </c>
      <c r="G766" t="str">
        <f t="shared" si="33"/>
        <v>LTSU_LV_DemandLANGTON WAY LBG DEPOTWinter 2026/27</v>
      </c>
      <c r="H766" t="s">
        <v>408</v>
      </c>
      <c r="I766" s="64">
        <v>4.4057974999999971E-2</v>
      </c>
      <c r="J766" s="5">
        <v>46327</v>
      </c>
      <c r="K766" s="5">
        <v>46477</v>
      </c>
      <c r="L766" t="s">
        <v>409</v>
      </c>
      <c r="N766" s="63">
        <v>0.75</v>
      </c>
      <c r="O766" s="63">
        <v>0.83333333333333337</v>
      </c>
      <c r="P766" s="63" t="str">
        <f t="shared" si="34"/>
        <v>18:00 - 20:00</v>
      </c>
      <c r="Q766" t="s">
        <v>415</v>
      </c>
      <c r="R766">
        <v>216</v>
      </c>
      <c r="S766" t="s">
        <v>415</v>
      </c>
      <c r="T766" t="s">
        <v>415</v>
      </c>
      <c r="U766" t="s">
        <v>415</v>
      </c>
      <c r="V766">
        <v>70</v>
      </c>
      <c r="W766" s="5" t="str">
        <f t="shared" si="35"/>
        <v>LTSU_LV_DemandLANGTON WAY LBG DEPOT</v>
      </c>
    </row>
    <row r="767" spans="1:23" hidden="1">
      <c r="A767" t="s">
        <v>416</v>
      </c>
      <c r="B767" t="s">
        <v>206</v>
      </c>
      <c r="C767" t="s">
        <v>48</v>
      </c>
      <c r="D767" t="s">
        <v>413</v>
      </c>
      <c r="E767" s="3">
        <v>0.4</v>
      </c>
      <c r="F767" t="s">
        <v>407</v>
      </c>
      <c r="G767" t="str">
        <f t="shared" si="33"/>
        <v>LTSU_LV_DemandLANRICK RD HOWARDSWinter 2026/27</v>
      </c>
      <c r="H767" t="s">
        <v>408</v>
      </c>
      <c r="I767" s="64">
        <v>1.8720662999999971E-2</v>
      </c>
      <c r="J767" s="5">
        <v>46327</v>
      </c>
      <c r="K767" s="5">
        <v>46477</v>
      </c>
      <c r="L767" t="s">
        <v>409</v>
      </c>
      <c r="N767" s="63">
        <v>0.75</v>
      </c>
      <c r="O767" s="63">
        <v>0.83333333333333337</v>
      </c>
      <c r="P767" s="63" t="str">
        <f t="shared" si="34"/>
        <v>18:00 - 20:00</v>
      </c>
      <c r="Q767" t="s">
        <v>415</v>
      </c>
      <c r="R767">
        <v>216</v>
      </c>
      <c r="S767" t="s">
        <v>415</v>
      </c>
      <c r="T767" t="s">
        <v>415</v>
      </c>
      <c r="U767" t="s">
        <v>415</v>
      </c>
      <c r="V767">
        <v>70</v>
      </c>
      <c r="W767" s="5" t="str">
        <f t="shared" si="35"/>
        <v>LTSU_LV_DemandLANRICK RD HOWARDS</v>
      </c>
    </row>
    <row r="768" spans="1:23" hidden="1">
      <c r="A768" t="s">
        <v>416</v>
      </c>
      <c r="B768" t="s">
        <v>207</v>
      </c>
      <c r="C768" t="s">
        <v>48</v>
      </c>
      <c r="D768" t="s">
        <v>413</v>
      </c>
      <c r="E768" s="3">
        <v>0.4</v>
      </c>
      <c r="F768" t="s">
        <v>407</v>
      </c>
      <c r="G768" t="str">
        <f t="shared" si="33"/>
        <v>LTSU_LV_DemandLARBERT RDWinter 2026/27</v>
      </c>
      <c r="H768" t="s">
        <v>408</v>
      </c>
      <c r="I768" s="64">
        <v>2.1815233500000031E-2</v>
      </c>
      <c r="J768" s="5">
        <v>46327</v>
      </c>
      <c r="K768" s="5">
        <v>46477</v>
      </c>
      <c r="L768" t="s">
        <v>409</v>
      </c>
      <c r="N768" s="63">
        <v>0.75</v>
      </c>
      <c r="O768" s="63">
        <v>0.83333333333333337</v>
      </c>
      <c r="P768" s="63" t="str">
        <f t="shared" si="34"/>
        <v>18:00 - 20:00</v>
      </c>
      <c r="Q768" t="s">
        <v>415</v>
      </c>
      <c r="R768">
        <v>216</v>
      </c>
      <c r="S768" t="s">
        <v>415</v>
      </c>
      <c r="T768" t="s">
        <v>415</v>
      </c>
      <c r="U768" t="s">
        <v>415</v>
      </c>
      <c r="V768">
        <v>70</v>
      </c>
      <c r="W768" s="5" t="str">
        <f t="shared" si="35"/>
        <v>LTSU_LV_DemandLARBERT RD</v>
      </c>
    </row>
    <row r="769" spans="1:23" hidden="1">
      <c r="A769" t="s">
        <v>416</v>
      </c>
      <c r="B769" t="s">
        <v>209</v>
      </c>
      <c r="C769" t="s">
        <v>48</v>
      </c>
      <c r="D769" t="s">
        <v>406</v>
      </c>
      <c r="E769" s="3">
        <v>0.4</v>
      </c>
      <c r="F769" t="s">
        <v>407</v>
      </c>
      <c r="G769" t="str">
        <f t="shared" si="33"/>
        <v>LTSU_LV_DemandLOCALWinter 2026/27</v>
      </c>
      <c r="H769" t="s">
        <v>408</v>
      </c>
      <c r="I769" s="64">
        <v>5.1542148999999982E-2</v>
      </c>
      <c r="J769" s="5">
        <v>46327</v>
      </c>
      <c r="K769" s="5">
        <v>46477</v>
      </c>
      <c r="L769" t="s">
        <v>409</v>
      </c>
      <c r="N769" s="63">
        <v>0.75</v>
      </c>
      <c r="O769" s="63">
        <v>0.83333333333333337</v>
      </c>
      <c r="P769" s="63" t="str">
        <f t="shared" si="34"/>
        <v>18:00 - 20:00</v>
      </c>
      <c r="Q769" t="s">
        <v>415</v>
      </c>
      <c r="R769">
        <v>216</v>
      </c>
      <c r="S769" t="s">
        <v>415</v>
      </c>
      <c r="T769" t="s">
        <v>415</v>
      </c>
      <c r="U769" t="s">
        <v>415</v>
      </c>
      <c r="V769">
        <v>70</v>
      </c>
      <c r="W769" s="5" t="str">
        <f t="shared" si="35"/>
        <v>LTSU_LV_DemandLOCAL</v>
      </c>
    </row>
    <row r="770" spans="1:23" hidden="1">
      <c r="A770" t="s">
        <v>416</v>
      </c>
      <c r="B770" t="s">
        <v>210</v>
      </c>
      <c r="C770" t="s">
        <v>48</v>
      </c>
      <c r="D770" t="s">
        <v>413</v>
      </c>
      <c r="E770" s="3">
        <v>0.4</v>
      </c>
      <c r="F770" t="s">
        <v>407</v>
      </c>
      <c r="G770" t="str">
        <f t="shared" si="33"/>
        <v>LTSU_LV_DemandLOCKHURST STWinter 2026/27</v>
      </c>
      <c r="H770" t="s">
        <v>408</v>
      </c>
      <c r="I770" s="64">
        <v>6.0680309500000029E-2</v>
      </c>
      <c r="J770" s="5">
        <v>46327</v>
      </c>
      <c r="K770" s="5">
        <v>46477</v>
      </c>
      <c r="L770" t="s">
        <v>409</v>
      </c>
      <c r="N770" s="63">
        <v>0.75</v>
      </c>
      <c r="O770" s="63">
        <v>0.83333333333333337</v>
      </c>
      <c r="P770" s="63" t="str">
        <f t="shared" si="34"/>
        <v>18:00 - 20:00</v>
      </c>
      <c r="Q770" t="s">
        <v>415</v>
      </c>
      <c r="R770">
        <v>216</v>
      </c>
      <c r="S770" t="s">
        <v>415</v>
      </c>
      <c r="T770" t="s">
        <v>415</v>
      </c>
      <c r="U770" t="s">
        <v>415</v>
      </c>
      <c r="V770">
        <v>70</v>
      </c>
      <c r="W770" s="5" t="str">
        <f t="shared" si="35"/>
        <v>LTSU_LV_DemandLOCKHURST ST</v>
      </c>
    </row>
    <row r="771" spans="1:23" hidden="1">
      <c r="A771" t="s">
        <v>416</v>
      </c>
      <c r="B771" t="s">
        <v>211</v>
      </c>
      <c r="C771" t="s">
        <v>48</v>
      </c>
      <c r="D771" t="s">
        <v>406</v>
      </c>
      <c r="E771" s="3">
        <v>0.4</v>
      </c>
      <c r="F771" t="s">
        <v>407</v>
      </c>
      <c r="G771" t="str">
        <f t="shared" ref="G771:G834" si="36">_xlfn.CONCAT(C771,B771,F771)</f>
        <v>LTSU_LV_DemandLONG RDWinter 2026/27</v>
      </c>
      <c r="H771" t="s">
        <v>408</v>
      </c>
      <c r="I771" s="64">
        <v>0.01</v>
      </c>
      <c r="J771" s="5">
        <v>46327</v>
      </c>
      <c r="K771" s="5">
        <v>46477</v>
      </c>
      <c r="L771" t="s">
        <v>409</v>
      </c>
      <c r="N771" s="63">
        <v>0.75</v>
      </c>
      <c r="O771" s="63">
        <v>0.83333333333333337</v>
      </c>
      <c r="P771" s="63" t="str">
        <f t="shared" ref="P771:P834" si="37">TEXT(N771,"HH:MM") &amp; " - " &amp; TEXT(O771,"HH:MM")</f>
        <v>18:00 - 20:00</v>
      </c>
      <c r="Q771" t="s">
        <v>415</v>
      </c>
      <c r="R771">
        <v>216</v>
      </c>
      <c r="S771" t="s">
        <v>415</v>
      </c>
      <c r="T771" t="s">
        <v>415</v>
      </c>
      <c r="U771" t="s">
        <v>415</v>
      </c>
      <c r="V771">
        <v>70</v>
      </c>
      <c r="W771" s="5" t="str">
        <f t="shared" ref="W771:W834" si="38">_xlfn.CONCAT(C771,B771)</f>
        <v>LTSU_LV_DemandLONG RD</v>
      </c>
    </row>
    <row r="772" spans="1:23" hidden="1">
      <c r="A772" t="s">
        <v>416</v>
      </c>
      <c r="B772" t="s">
        <v>213</v>
      </c>
      <c r="C772" t="s">
        <v>48</v>
      </c>
      <c r="D772" t="s">
        <v>406</v>
      </c>
      <c r="E772" s="3">
        <v>0.4</v>
      </c>
      <c r="F772" t="s">
        <v>407</v>
      </c>
      <c r="G772" t="str">
        <f t="shared" si="36"/>
        <v>LTSU_LV_DemandLORD NELSONWinter 2026/27</v>
      </c>
      <c r="H772" t="s">
        <v>408</v>
      </c>
      <c r="I772" s="64">
        <v>2.3626483965000021E-2</v>
      </c>
      <c r="J772" s="5">
        <v>46327</v>
      </c>
      <c r="K772" s="5">
        <v>46477</v>
      </c>
      <c r="L772" t="s">
        <v>409</v>
      </c>
      <c r="N772" s="63">
        <v>0.75</v>
      </c>
      <c r="O772" s="63">
        <v>0.83333333333333337</v>
      </c>
      <c r="P772" s="63" t="str">
        <f t="shared" si="37"/>
        <v>18:00 - 20:00</v>
      </c>
      <c r="Q772" t="s">
        <v>415</v>
      </c>
      <c r="R772">
        <v>216</v>
      </c>
      <c r="S772" t="s">
        <v>415</v>
      </c>
      <c r="T772" t="s">
        <v>415</v>
      </c>
      <c r="U772" t="s">
        <v>415</v>
      </c>
      <c r="V772">
        <v>70</v>
      </c>
      <c r="W772" s="5" t="str">
        <f t="shared" si="38"/>
        <v>LTSU_LV_DemandLORD NELSON</v>
      </c>
    </row>
    <row r="773" spans="1:23" hidden="1">
      <c r="A773" t="s">
        <v>416</v>
      </c>
      <c r="B773" t="s">
        <v>215</v>
      </c>
      <c r="C773" t="s">
        <v>48</v>
      </c>
      <c r="D773" t="s">
        <v>414</v>
      </c>
      <c r="E773" s="3">
        <v>0.4</v>
      </c>
      <c r="F773" t="s">
        <v>407</v>
      </c>
      <c r="G773" t="str">
        <f t="shared" si="36"/>
        <v>LTSU_LV_DemandLOWER GUILDFORD ROADWinter 2026/27</v>
      </c>
      <c r="H773" t="s">
        <v>408</v>
      </c>
      <c r="I773" s="64">
        <v>0.01</v>
      </c>
      <c r="J773" s="5">
        <v>46327</v>
      </c>
      <c r="K773" s="5">
        <v>46477</v>
      </c>
      <c r="L773" t="s">
        <v>409</v>
      </c>
      <c r="N773" s="63">
        <v>0.75</v>
      </c>
      <c r="O773" s="63">
        <v>0.83333333333333337</v>
      </c>
      <c r="P773" s="63" t="str">
        <f t="shared" si="37"/>
        <v>18:00 - 20:00</v>
      </c>
      <c r="Q773" t="s">
        <v>415</v>
      </c>
      <c r="R773">
        <v>216</v>
      </c>
      <c r="S773" t="s">
        <v>415</v>
      </c>
      <c r="T773" t="s">
        <v>415</v>
      </c>
      <c r="U773" t="s">
        <v>415</v>
      </c>
      <c r="V773">
        <v>70</v>
      </c>
      <c r="W773" s="5" t="str">
        <f t="shared" si="38"/>
        <v>LTSU_LV_DemandLOWER GUILDFORD ROAD</v>
      </c>
    </row>
    <row r="774" spans="1:23" hidden="1">
      <c r="A774" t="s">
        <v>416</v>
      </c>
      <c r="B774" t="s">
        <v>217</v>
      </c>
      <c r="C774" t="s">
        <v>48</v>
      </c>
      <c r="D774" t="s">
        <v>406</v>
      </c>
      <c r="E774" s="3">
        <v>0.4</v>
      </c>
      <c r="F774" t="s">
        <v>407</v>
      </c>
      <c r="G774" t="str">
        <f t="shared" si="36"/>
        <v>LTSU_LV_DemandLYON PK AVWinter 2026/27</v>
      </c>
      <c r="H774" t="s">
        <v>408</v>
      </c>
      <c r="I774" s="64">
        <v>1.4956856399999975E-2</v>
      </c>
      <c r="J774" s="5">
        <v>46327</v>
      </c>
      <c r="K774" s="5">
        <v>46477</v>
      </c>
      <c r="L774" t="s">
        <v>409</v>
      </c>
      <c r="N774" s="63">
        <v>0.75</v>
      </c>
      <c r="O774" s="63">
        <v>0.83333333333333337</v>
      </c>
      <c r="P774" s="63" t="str">
        <f t="shared" si="37"/>
        <v>18:00 - 20:00</v>
      </c>
      <c r="Q774" t="s">
        <v>415</v>
      </c>
      <c r="R774">
        <v>216</v>
      </c>
      <c r="S774" t="s">
        <v>415</v>
      </c>
      <c r="T774" t="s">
        <v>415</v>
      </c>
      <c r="U774" t="s">
        <v>415</v>
      </c>
      <c r="V774">
        <v>70</v>
      </c>
      <c r="W774" s="5" t="str">
        <f t="shared" si="38"/>
        <v>LTSU_LV_DemandLYON PK AV</v>
      </c>
    </row>
    <row r="775" spans="1:23" hidden="1">
      <c r="A775" t="s">
        <v>416</v>
      </c>
      <c r="B775" t="s">
        <v>218</v>
      </c>
      <c r="C775" t="s">
        <v>48</v>
      </c>
      <c r="D775" t="s">
        <v>414</v>
      </c>
      <c r="E775" s="3">
        <v>0.4</v>
      </c>
      <c r="F775" t="s">
        <v>407</v>
      </c>
      <c r="G775" t="str">
        <f t="shared" si="36"/>
        <v>LTSU_LV_DemandMAIDSTONE ROADWinter 2026/27</v>
      </c>
      <c r="H775" t="s">
        <v>408</v>
      </c>
      <c r="I775" s="64">
        <v>1.0693224300000016E-2</v>
      </c>
      <c r="J775" s="5">
        <v>46327</v>
      </c>
      <c r="K775" s="5">
        <v>46477</v>
      </c>
      <c r="L775" t="s">
        <v>409</v>
      </c>
      <c r="N775" s="63">
        <v>0.75</v>
      </c>
      <c r="O775" s="63">
        <v>0.83333333333333337</v>
      </c>
      <c r="P775" s="63" t="str">
        <f t="shared" si="37"/>
        <v>18:00 - 20:00</v>
      </c>
      <c r="Q775" t="s">
        <v>415</v>
      </c>
      <c r="R775">
        <v>216</v>
      </c>
      <c r="S775" t="s">
        <v>415</v>
      </c>
      <c r="T775" t="s">
        <v>415</v>
      </c>
      <c r="U775" t="s">
        <v>415</v>
      </c>
      <c r="V775">
        <v>70</v>
      </c>
      <c r="W775" s="5" t="str">
        <f t="shared" si="38"/>
        <v>LTSU_LV_DemandMAIDSTONE ROAD</v>
      </c>
    </row>
    <row r="776" spans="1:23" hidden="1">
      <c r="A776" t="s">
        <v>416</v>
      </c>
      <c r="B776" t="s">
        <v>220</v>
      </c>
      <c r="C776" t="s">
        <v>48</v>
      </c>
      <c r="D776" t="s">
        <v>413</v>
      </c>
      <c r="E776" s="3">
        <v>0.4</v>
      </c>
      <c r="F776" t="s">
        <v>407</v>
      </c>
      <c r="G776" t="str">
        <f t="shared" si="36"/>
        <v>LTSU_LV_DemandMANOR ROADWinter 2026/27</v>
      </c>
      <c r="H776" t="s">
        <v>408</v>
      </c>
      <c r="I776" s="64">
        <v>0.01</v>
      </c>
      <c r="J776" s="5">
        <v>46327</v>
      </c>
      <c r="K776" s="5">
        <v>46477</v>
      </c>
      <c r="L776" t="s">
        <v>409</v>
      </c>
      <c r="N776" s="63">
        <v>0.75</v>
      </c>
      <c r="O776" s="63">
        <v>0.83333333333333337</v>
      </c>
      <c r="P776" s="63" t="str">
        <f t="shared" si="37"/>
        <v>18:00 - 20:00</v>
      </c>
      <c r="Q776" t="s">
        <v>415</v>
      </c>
      <c r="R776">
        <v>216</v>
      </c>
      <c r="S776" t="s">
        <v>415</v>
      </c>
      <c r="T776" t="s">
        <v>415</v>
      </c>
      <c r="U776" t="s">
        <v>415</v>
      </c>
      <c r="V776">
        <v>70</v>
      </c>
      <c r="W776" s="5" t="str">
        <f t="shared" si="38"/>
        <v>LTSU_LV_DemandMANOR ROAD</v>
      </c>
    </row>
    <row r="777" spans="1:23" hidden="1">
      <c r="A777" t="s">
        <v>416</v>
      </c>
      <c r="B777" t="s">
        <v>222</v>
      </c>
      <c r="C777" t="s">
        <v>48</v>
      </c>
      <c r="D777" t="s">
        <v>413</v>
      </c>
      <c r="E777" s="3">
        <v>0.4</v>
      </c>
      <c r="F777" t="s">
        <v>407</v>
      </c>
      <c r="G777" t="str">
        <f t="shared" si="36"/>
        <v>LTSU_LV_DemandMARLBOROUGH LAWinter 2026/27</v>
      </c>
      <c r="H777" t="s">
        <v>408</v>
      </c>
      <c r="I777" s="64">
        <v>7.2167693000000033E-2</v>
      </c>
      <c r="J777" s="5">
        <v>46327</v>
      </c>
      <c r="K777" s="5">
        <v>46477</v>
      </c>
      <c r="L777" t="s">
        <v>409</v>
      </c>
      <c r="N777" s="63">
        <v>0.75</v>
      </c>
      <c r="O777" s="63">
        <v>0.83333333333333337</v>
      </c>
      <c r="P777" s="63" t="str">
        <f t="shared" si="37"/>
        <v>18:00 - 20:00</v>
      </c>
      <c r="Q777" t="s">
        <v>415</v>
      </c>
      <c r="R777">
        <v>216</v>
      </c>
      <c r="S777" t="s">
        <v>415</v>
      </c>
      <c r="T777" t="s">
        <v>415</v>
      </c>
      <c r="U777" t="s">
        <v>415</v>
      </c>
      <c r="V777">
        <v>70</v>
      </c>
      <c r="W777" s="5" t="str">
        <f t="shared" si="38"/>
        <v>LTSU_LV_DemandMARLBOROUGH LA</v>
      </c>
    </row>
    <row r="778" spans="1:23" hidden="1">
      <c r="A778" t="s">
        <v>416</v>
      </c>
      <c r="B778" t="s">
        <v>223</v>
      </c>
      <c r="C778" t="s">
        <v>48</v>
      </c>
      <c r="D778" t="s">
        <v>413</v>
      </c>
      <c r="E778" s="3">
        <v>0.4</v>
      </c>
      <c r="F778" t="s">
        <v>407</v>
      </c>
      <c r="G778" t="str">
        <f t="shared" si="36"/>
        <v>LTSU_LV_DemandMARLBOROUGH RD ERKENWALDWinter 2026/27</v>
      </c>
      <c r="H778" t="s">
        <v>408</v>
      </c>
      <c r="I778" s="64">
        <v>7.4177947199999913E-2</v>
      </c>
      <c r="J778" s="5">
        <v>46327</v>
      </c>
      <c r="K778" s="5">
        <v>46477</v>
      </c>
      <c r="L778" t="s">
        <v>409</v>
      </c>
      <c r="N778" s="63">
        <v>0.75</v>
      </c>
      <c r="O778" s="63">
        <v>0.83333333333333337</v>
      </c>
      <c r="P778" s="63" t="str">
        <f t="shared" si="37"/>
        <v>18:00 - 20:00</v>
      </c>
      <c r="Q778" t="s">
        <v>415</v>
      </c>
      <c r="R778">
        <v>216</v>
      </c>
      <c r="S778" t="s">
        <v>415</v>
      </c>
      <c r="T778" t="s">
        <v>415</v>
      </c>
      <c r="U778" t="s">
        <v>415</v>
      </c>
      <c r="V778">
        <v>70</v>
      </c>
      <c r="W778" s="5" t="str">
        <f t="shared" si="38"/>
        <v>LTSU_LV_DemandMARLBOROUGH RD ERKENWALD</v>
      </c>
    </row>
    <row r="779" spans="1:23" hidden="1">
      <c r="A779" t="s">
        <v>416</v>
      </c>
      <c r="B779" t="s">
        <v>224</v>
      </c>
      <c r="C779" t="s">
        <v>48</v>
      </c>
      <c r="D779" t="s">
        <v>413</v>
      </c>
      <c r="E779" s="3">
        <v>0.4</v>
      </c>
      <c r="F779" t="s">
        <v>407</v>
      </c>
      <c r="G779" t="str">
        <f t="shared" si="36"/>
        <v>LTSU_LV_DemandMAYBURY RD R/O 50Winter 2026/27</v>
      </c>
      <c r="H779" t="s">
        <v>408</v>
      </c>
      <c r="I779" s="64">
        <v>2.3022626000000046E-2</v>
      </c>
      <c r="J779" s="5">
        <v>46327</v>
      </c>
      <c r="K779" s="5">
        <v>46477</v>
      </c>
      <c r="L779" t="s">
        <v>409</v>
      </c>
      <c r="N779" s="63">
        <v>0.75</v>
      </c>
      <c r="O779" s="63">
        <v>0.83333333333333337</v>
      </c>
      <c r="P779" s="63" t="str">
        <f t="shared" si="37"/>
        <v>18:00 - 20:00</v>
      </c>
      <c r="Q779" t="s">
        <v>415</v>
      </c>
      <c r="R779">
        <v>216</v>
      </c>
      <c r="S779" t="s">
        <v>415</v>
      </c>
      <c r="T779" t="s">
        <v>415</v>
      </c>
      <c r="U779" t="s">
        <v>415</v>
      </c>
      <c r="V779">
        <v>70</v>
      </c>
      <c r="W779" s="5" t="str">
        <f t="shared" si="38"/>
        <v>LTSU_LV_DemandMAYBURY RD R/O 50</v>
      </c>
    </row>
    <row r="780" spans="1:23" hidden="1">
      <c r="A780" t="s">
        <v>416</v>
      </c>
      <c r="B780" t="s">
        <v>225</v>
      </c>
      <c r="C780" t="s">
        <v>48</v>
      </c>
      <c r="D780" t="s">
        <v>406</v>
      </c>
      <c r="E780" s="3">
        <v>0.4</v>
      </c>
      <c r="F780" t="s">
        <v>407</v>
      </c>
      <c r="G780" t="str">
        <f t="shared" si="36"/>
        <v>LTSU_LV_DemandMAYORS WKWinter 2026/27</v>
      </c>
      <c r="H780" t="s">
        <v>408</v>
      </c>
      <c r="I780" s="64">
        <v>9.806087400000002E-2</v>
      </c>
      <c r="J780" s="5">
        <v>46327</v>
      </c>
      <c r="K780" s="5">
        <v>46477</v>
      </c>
      <c r="L780" t="s">
        <v>409</v>
      </c>
      <c r="N780" s="63">
        <v>0.75</v>
      </c>
      <c r="O780" s="63">
        <v>0.83333333333333337</v>
      </c>
      <c r="P780" s="63" t="str">
        <f t="shared" si="37"/>
        <v>18:00 - 20:00</v>
      </c>
      <c r="Q780" t="s">
        <v>415</v>
      </c>
      <c r="R780">
        <v>216</v>
      </c>
      <c r="S780" t="s">
        <v>415</v>
      </c>
      <c r="T780" t="s">
        <v>415</v>
      </c>
      <c r="U780" t="s">
        <v>415</v>
      </c>
      <c r="V780">
        <v>70</v>
      </c>
      <c r="W780" s="5" t="str">
        <f t="shared" si="38"/>
        <v>LTSU_LV_DemandMAYORS WK</v>
      </c>
    </row>
    <row r="781" spans="1:23" hidden="1">
      <c r="A781" t="s">
        <v>416</v>
      </c>
      <c r="B781" t="s">
        <v>227</v>
      </c>
      <c r="C781" t="s">
        <v>48</v>
      </c>
      <c r="D781" t="s">
        <v>413</v>
      </c>
      <c r="E781" s="3">
        <v>0.4</v>
      </c>
      <c r="F781" t="s">
        <v>407</v>
      </c>
      <c r="G781" t="str">
        <f t="shared" si="36"/>
        <v>LTSU_LV_DemandMERCERS RD 41Winter 2026/27</v>
      </c>
      <c r="H781" t="s">
        <v>408</v>
      </c>
      <c r="I781" s="64">
        <v>5.5131118399999936E-2</v>
      </c>
      <c r="J781" s="5">
        <v>46327</v>
      </c>
      <c r="K781" s="5">
        <v>46477</v>
      </c>
      <c r="L781" t="s">
        <v>409</v>
      </c>
      <c r="N781" s="63">
        <v>0.75</v>
      </c>
      <c r="O781" s="63">
        <v>0.83333333333333337</v>
      </c>
      <c r="P781" s="63" t="str">
        <f t="shared" si="37"/>
        <v>18:00 - 20:00</v>
      </c>
      <c r="Q781" t="s">
        <v>415</v>
      </c>
      <c r="R781">
        <v>216</v>
      </c>
      <c r="S781" t="s">
        <v>415</v>
      </c>
      <c r="T781" t="s">
        <v>415</v>
      </c>
      <c r="U781" t="s">
        <v>415</v>
      </c>
      <c r="V781">
        <v>70</v>
      </c>
      <c r="W781" s="5" t="str">
        <f t="shared" si="38"/>
        <v>LTSU_LV_DemandMERCERS RD 41</v>
      </c>
    </row>
    <row r="782" spans="1:23" hidden="1">
      <c r="A782" t="s">
        <v>416</v>
      </c>
      <c r="B782" t="s">
        <v>229</v>
      </c>
      <c r="C782" t="s">
        <v>48</v>
      </c>
      <c r="D782" t="s">
        <v>413</v>
      </c>
      <c r="E782" s="3">
        <v>0.4</v>
      </c>
      <c r="F782" t="s">
        <v>407</v>
      </c>
      <c r="G782" t="str">
        <f t="shared" si="36"/>
        <v>LTSU_LV_DemandMILK STWinter 2026/27</v>
      </c>
      <c r="H782" t="s">
        <v>408</v>
      </c>
      <c r="I782" s="64">
        <v>1.253471049999999E-2</v>
      </c>
      <c r="J782" s="5">
        <v>46327</v>
      </c>
      <c r="K782" s="5">
        <v>46477</v>
      </c>
      <c r="L782" t="s">
        <v>409</v>
      </c>
      <c r="N782" s="63">
        <v>0.75</v>
      </c>
      <c r="O782" s="63">
        <v>0.83333333333333337</v>
      </c>
      <c r="P782" s="63" t="str">
        <f t="shared" si="37"/>
        <v>18:00 - 20:00</v>
      </c>
      <c r="Q782" t="s">
        <v>415</v>
      </c>
      <c r="R782">
        <v>216</v>
      </c>
      <c r="S782" t="s">
        <v>415</v>
      </c>
      <c r="T782" t="s">
        <v>415</v>
      </c>
      <c r="U782" t="s">
        <v>415</v>
      </c>
      <c r="V782">
        <v>70</v>
      </c>
      <c r="W782" s="5" t="str">
        <f t="shared" si="38"/>
        <v>LTSU_LV_DemandMILK ST</v>
      </c>
    </row>
    <row r="783" spans="1:23" hidden="1">
      <c r="A783" t="s">
        <v>416</v>
      </c>
      <c r="B783" t="s">
        <v>232</v>
      </c>
      <c r="C783" t="s">
        <v>48</v>
      </c>
      <c r="D783" t="s">
        <v>413</v>
      </c>
      <c r="E783" s="3">
        <v>0.4</v>
      </c>
      <c r="F783" t="s">
        <v>407</v>
      </c>
      <c r="G783" t="str">
        <f t="shared" si="36"/>
        <v>LTSU_LV_DemandMILLAIS RD ADJ 143Winter 2026/27</v>
      </c>
      <c r="H783" t="s">
        <v>408</v>
      </c>
      <c r="I783" s="64">
        <v>0.14498953250000002</v>
      </c>
      <c r="J783" s="5">
        <v>46327</v>
      </c>
      <c r="K783" s="5">
        <v>46477</v>
      </c>
      <c r="L783" t="s">
        <v>409</v>
      </c>
      <c r="N783" s="63">
        <v>0.75</v>
      </c>
      <c r="O783" s="63">
        <v>0.83333333333333337</v>
      </c>
      <c r="P783" s="63" t="str">
        <f t="shared" si="37"/>
        <v>18:00 - 20:00</v>
      </c>
      <c r="Q783" t="s">
        <v>415</v>
      </c>
      <c r="R783">
        <v>216</v>
      </c>
      <c r="S783" t="s">
        <v>415</v>
      </c>
      <c r="T783" t="s">
        <v>415</v>
      </c>
      <c r="U783" t="s">
        <v>415</v>
      </c>
      <c r="V783">
        <v>70</v>
      </c>
      <c r="W783" s="5" t="str">
        <f t="shared" si="38"/>
        <v>LTSU_LV_DemandMILLAIS RD ADJ 143</v>
      </c>
    </row>
    <row r="784" spans="1:23" hidden="1">
      <c r="A784" t="s">
        <v>416</v>
      </c>
      <c r="B784" t="s">
        <v>233</v>
      </c>
      <c r="C784" t="s">
        <v>48</v>
      </c>
      <c r="D784" t="s">
        <v>413</v>
      </c>
      <c r="E784" s="3">
        <v>0.4</v>
      </c>
      <c r="F784" t="s">
        <v>407</v>
      </c>
      <c r="G784" t="str">
        <f t="shared" si="36"/>
        <v>LTSU_LV_DemandMILNER RD WESTWinter 2026/27</v>
      </c>
      <c r="H784" t="s">
        <v>408</v>
      </c>
      <c r="I784" s="64">
        <v>6.2946444000000046E-2</v>
      </c>
      <c r="J784" s="5">
        <v>46327</v>
      </c>
      <c r="K784" s="5">
        <v>46477</v>
      </c>
      <c r="L784" t="s">
        <v>409</v>
      </c>
      <c r="N784" s="63">
        <v>0.75</v>
      </c>
      <c r="O784" s="63">
        <v>0.83333333333333337</v>
      </c>
      <c r="P784" s="63" t="str">
        <f t="shared" si="37"/>
        <v>18:00 - 20:00</v>
      </c>
      <c r="Q784" t="s">
        <v>415</v>
      </c>
      <c r="R784">
        <v>216</v>
      </c>
      <c r="S784" t="s">
        <v>415</v>
      </c>
      <c r="T784" t="s">
        <v>415</v>
      </c>
      <c r="U784" t="s">
        <v>415</v>
      </c>
      <c r="V784">
        <v>70</v>
      </c>
      <c r="W784" s="5" t="str">
        <f t="shared" si="38"/>
        <v>LTSU_LV_DemandMILNER RD WEST</v>
      </c>
    </row>
    <row r="785" spans="1:23" hidden="1">
      <c r="A785" t="s">
        <v>416</v>
      </c>
      <c r="B785" t="s">
        <v>235</v>
      </c>
      <c r="C785" t="s">
        <v>48</v>
      </c>
      <c r="D785" t="s">
        <v>413</v>
      </c>
      <c r="E785" s="3">
        <v>0.4</v>
      </c>
      <c r="F785" t="s">
        <v>407</v>
      </c>
      <c r="G785" t="str">
        <f t="shared" si="36"/>
        <v>LTSU_LV_DemandMONKS CLWinter 2026/27</v>
      </c>
      <c r="H785" t="s">
        <v>408</v>
      </c>
      <c r="I785" s="64">
        <v>1.6589213000000047E-2</v>
      </c>
      <c r="J785" s="5">
        <v>46327</v>
      </c>
      <c r="K785" s="5">
        <v>46477</v>
      </c>
      <c r="L785" t="s">
        <v>409</v>
      </c>
      <c r="N785" s="63">
        <v>0.75</v>
      </c>
      <c r="O785" s="63">
        <v>0.83333333333333337</v>
      </c>
      <c r="P785" s="63" t="str">
        <f t="shared" si="37"/>
        <v>18:00 - 20:00</v>
      </c>
      <c r="Q785" t="s">
        <v>415</v>
      </c>
      <c r="R785">
        <v>216</v>
      </c>
      <c r="S785" t="s">
        <v>415</v>
      </c>
      <c r="T785" t="s">
        <v>415</v>
      </c>
      <c r="U785" t="s">
        <v>415</v>
      </c>
      <c r="V785">
        <v>70</v>
      </c>
      <c r="W785" s="5" t="str">
        <f t="shared" si="38"/>
        <v>LTSU_LV_DemandMONKS CL</v>
      </c>
    </row>
    <row r="786" spans="1:23" hidden="1">
      <c r="A786" t="s">
        <v>416</v>
      </c>
      <c r="B786" t="s">
        <v>236</v>
      </c>
      <c r="C786" t="s">
        <v>48</v>
      </c>
      <c r="D786" t="s">
        <v>406</v>
      </c>
      <c r="E786" s="3">
        <v>0.4</v>
      </c>
      <c r="F786" t="s">
        <v>407</v>
      </c>
      <c r="G786" t="str">
        <f t="shared" si="36"/>
        <v>LTSU_LV_DemandMOOR PATHWinter 2026/27</v>
      </c>
      <c r="H786" t="s">
        <v>408</v>
      </c>
      <c r="I786" s="64">
        <v>7.821357050000001E-2</v>
      </c>
      <c r="J786" s="5">
        <v>46327</v>
      </c>
      <c r="K786" s="5">
        <v>46477</v>
      </c>
      <c r="L786" t="s">
        <v>409</v>
      </c>
      <c r="N786" s="63">
        <v>0.75</v>
      </c>
      <c r="O786" s="63">
        <v>0.83333333333333337</v>
      </c>
      <c r="P786" s="63" t="str">
        <f t="shared" si="37"/>
        <v>18:00 - 20:00</v>
      </c>
      <c r="Q786" t="s">
        <v>415</v>
      </c>
      <c r="R786">
        <v>216</v>
      </c>
      <c r="S786" t="s">
        <v>415</v>
      </c>
      <c r="T786" t="s">
        <v>415</v>
      </c>
      <c r="U786" t="s">
        <v>415</v>
      </c>
      <c r="V786">
        <v>70</v>
      </c>
      <c r="W786" s="5" t="str">
        <f t="shared" si="38"/>
        <v>LTSU_LV_DemandMOOR PATH</v>
      </c>
    </row>
    <row r="787" spans="1:23" hidden="1">
      <c r="A787" t="s">
        <v>416</v>
      </c>
      <c r="B787" t="s">
        <v>237</v>
      </c>
      <c r="C787" t="s">
        <v>48</v>
      </c>
      <c r="D787" t="s">
        <v>413</v>
      </c>
      <c r="E787" s="3">
        <v>0.4</v>
      </c>
      <c r="F787" t="s">
        <v>407</v>
      </c>
      <c r="G787" t="str">
        <f t="shared" si="36"/>
        <v>LTSU_LV_DemandMORDON RD ADJ 2Winter 2026/27</v>
      </c>
      <c r="H787" t="s">
        <v>408</v>
      </c>
      <c r="I787" s="64">
        <v>5.0796643199999991E-2</v>
      </c>
      <c r="J787" s="5">
        <v>46327</v>
      </c>
      <c r="K787" s="5">
        <v>46477</v>
      </c>
      <c r="L787" t="s">
        <v>409</v>
      </c>
      <c r="N787" s="63">
        <v>0.75</v>
      </c>
      <c r="O787" s="63">
        <v>0.83333333333333337</v>
      </c>
      <c r="P787" s="63" t="str">
        <f t="shared" si="37"/>
        <v>18:00 - 20:00</v>
      </c>
      <c r="Q787" t="s">
        <v>415</v>
      </c>
      <c r="R787">
        <v>216</v>
      </c>
      <c r="S787" t="s">
        <v>415</v>
      </c>
      <c r="T787" t="s">
        <v>415</v>
      </c>
      <c r="U787" t="s">
        <v>415</v>
      </c>
      <c r="V787">
        <v>70</v>
      </c>
      <c r="W787" s="5" t="str">
        <f t="shared" si="38"/>
        <v>LTSU_LV_DemandMORDON RD ADJ 2</v>
      </c>
    </row>
    <row r="788" spans="1:23" hidden="1">
      <c r="A788" t="s">
        <v>416</v>
      </c>
      <c r="B788" t="s">
        <v>238</v>
      </c>
      <c r="C788" t="s">
        <v>48</v>
      </c>
      <c r="D788" t="s">
        <v>413</v>
      </c>
      <c r="E788" s="3">
        <v>0.4</v>
      </c>
      <c r="F788" t="s">
        <v>407</v>
      </c>
      <c r="G788" t="str">
        <f t="shared" si="36"/>
        <v>LTSU_LV_DemandMOUNDFIELD RDWinter 2026/27</v>
      </c>
      <c r="H788" t="s">
        <v>408</v>
      </c>
      <c r="I788" s="64">
        <v>0.01</v>
      </c>
      <c r="J788" s="5">
        <v>46327</v>
      </c>
      <c r="K788" s="5">
        <v>46477</v>
      </c>
      <c r="L788" t="s">
        <v>409</v>
      </c>
      <c r="N788" s="63">
        <v>0.75</v>
      </c>
      <c r="O788" s="63">
        <v>0.83333333333333337</v>
      </c>
      <c r="P788" s="63" t="str">
        <f t="shared" si="37"/>
        <v>18:00 - 20:00</v>
      </c>
      <c r="Q788" t="s">
        <v>415</v>
      </c>
      <c r="R788">
        <v>216</v>
      </c>
      <c r="S788" t="s">
        <v>415</v>
      </c>
      <c r="T788" t="s">
        <v>415</v>
      </c>
      <c r="U788" t="s">
        <v>415</v>
      </c>
      <c r="V788">
        <v>70</v>
      </c>
      <c r="W788" s="5" t="str">
        <f t="shared" si="38"/>
        <v>LTSU_LV_DemandMOUNDFIELD RD</v>
      </c>
    </row>
    <row r="789" spans="1:23" hidden="1">
      <c r="A789" t="s">
        <v>416</v>
      </c>
      <c r="B789" t="s">
        <v>240</v>
      </c>
      <c r="C789" t="s">
        <v>48</v>
      </c>
      <c r="D789" t="s">
        <v>406</v>
      </c>
      <c r="E789" s="3">
        <v>0.4</v>
      </c>
      <c r="F789" t="s">
        <v>407</v>
      </c>
      <c r="G789" t="str">
        <f t="shared" si="36"/>
        <v>LTSU_LV_DemandMURDOCK RDWinter 2026/27</v>
      </c>
      <c r="H789" t="s">
        <v>408</v>
      </c>
      <c r="I789" s="64">
        <v>8.2642485870000018E-2</v>
      </c>
      <c r="J789" s="5">
        <v>46327</v>
      </c>
      <c r="K789" s="5">
        <v>46477</v>
      </c>
      <c r="L789" t="s">
        <v>409</v>
      </c>
      <c r="N789" s="63">
        <v>0.75</v>
      </c>
      <c r="O789" s="63">
        <v>0.83333333333333337</v>
      </c>
      <c r="P789" s="63" t="str">
        <f t="shared" si="37"/>
        <v>18:00 - 20:00</v>
      </c>
      <c r="Q789" t="s">
        <v>415</v>
      </c>
      <c r="R789">
        <v>216</v>
      </c>
      <c r="S789" t="s">
        <v>415</v>
      </c>
      <c r="T789" t="s">
        <v>415</v>
      </c>
      <c r="U789" t="s">
        <v>415</v>
      </c>
      <c r="V789">
        <v>70</v>
      </c>
      <c r="W789" s="5" t="str">
        <f t="shared" si="38"/>
        <v>LTSU_LV_DemandMURDOCK RD</v>
      </c>
    </row>
    <row r="790" spans="1:23" hidden="1">
      <c r="A790" t="s">
        <v>416</v>
      </c>
      <c r="B790" t="s">
        <v>241</v>
      </c>
      <c r="C790" t="s">
        <v>48</v>
      </c>
      <c r="D790" t="s">
        <v>406</v>
      </c>
      <c r="E790" s="3">
        <v>0.4</v>
      </c>
      <c r="F790" t="s">
        <v>407</v>
      </c>
      <c r="G790" t="str">
        <f t="shared" si="36"/>
        <v>LTSU_LV_DemandMYDDLETON RDWinter 2026/27</v>
      </c>
      <c r="H790" t="s">
        <v>408</v>
      </c>
      <c r="I790" s="64">
        <v>6.3306437000000049E-2</v>
      </c>
      <c r="J790" s="5">
        <v>46327</v>
      </c>
      <c r="K790" s="5">
        <v>46477</v>
      </c>
      <c r="L790" t="s">
        <v>409</v>
      </c>
      <c r="N790" s="63">
        <v>0.75</v>
      </c>
      <c r="O790" s="63">
        <v>0.83333333333333337</v>
      </c>
      <c r="P790" s="63" t="str">
        <f t="shared" si="37"/>
        <v>18:00 - 20:00</v>
      </c>
      <c r="Q790" t="s">
        <v>415</v>
      </c>
      <c r="R790">
        <v>216</v>
      </c>
      <c r="S790" t="s">
        <v>415</v>
      </c>
      <c r="T790" t="s">
        <v>415</v>
      </c>
      <c r="U790" t="s">
        <v>415</v>
      </c>
      <c r="V790">
        <v>70</v>
      </c>
      <c r="W790" s="5" t="str">
        <f t="shared" si="38"/>
        <v>LTSU_LV_DemandMYDDLETON RD</v>
      </c>
    </row>
    <row r="791" spans="1:23" hidden="1">
      <c r="A791" t="s">
        <v>416</v>
      </c>
      <c r="B791" t="s">
        <v>242</v>
      </c>
      <c r="C791" t="s">
        <v>48</v>
      </c>
      <c r="D791" t="s">
        <v>406</v>
      </c>
      <c r="E791" s="3">
        <v>0.4</v>
      </c>
      <c r="F791" t="s">
        <v>407</v>
      </c>
      <c r="G791" t="str">
        <f t="shared" si="36"/>
        <v>LTSU_LV_DemandNACTON RDWinter 2026/27</v>
      </c>
      <c r="H791" t="s">
        <v>408</v>
      </c>
      <c r="I791" s="64">
        <v>0.01</v>
      </c>
      <c r="J791" s="5">
        <v>46327</v>
      </c>
      <c r="K791" s="5">
        <v>46477</v>
      </c>
      <c r="L791" t="s">
        <v>409</v>
      </c>
      <c r="N791" s="63">
        <v>0.75</v>
      </c>
      <c r="O791" s="63">
        <v>0.83333333333333337</v>
      </c>
      <c r="P791" s="63" t="str">
        <f t="shared" si="37"/>
        <v>18:00 - 20:00</v>
      </c>
      <c r="Q791" t="s">
        <v>415</v>
      </c>
      <c r="R791">
        <v>216</v>
      </c>
      <c r="S791" t="s">
        <v>415</v>
      </c>
      <c r="T791" t="s">
        <v>415</v>
      </c>
      <c r="U791" t="s">
        <v>415</v>
      </c>
      <c r="V791">
        <v>70</v>
      </c>
      <c r="W791" s="5" t="str">
        <f t="shared" si="38"/>
        <v>LTSU_LV_DemandNACTON RD</v>
      </c>
    </row>
    <row r="792" spans="1:23" hidden="1">
      <c r="A792" t="s">
        <v>416</v>
      </c>
      <c r="B792" t="s">
        <v>243</v>
      </c>
      <c r="C792" t="s">
        <v>48</v>
      </c>
      <c r="D792" t="s">
        <v>413</v>
      </c>
      <c r="E792" s="3">
        <v>0.4</v>
      </c>
      <c r="F792" t="s">
        <v>407</v>
      </c>
      <c r="G792" t="str">
        <f t="shared" si="36"/>
        <v>LTSU_LV_DemandNARFORD RDWinter 2026/27</v>
      </c>
      <c r="H792" t="s">
        <v>408</v>
      </c>
      <c r="I792" s="64">
        <v>9.0602477999999986E-2</v>
      </c>
      <c r="J792" s="5">
        <v>46327</v>
      </c>
      <c r="K792" s="5">
        <v>46477</v>
      </c>
      <c r="L792" t="s">
        <v>409</v>
      </c>
      <c r="N792" s="63">
        <v>0.75</v>
      </c>
      <c r="O792" s="63">
        <v>0.83333333333333337</v>
      </c>
      <c r="P792" s="63" t="str">
        <f t="shared" si="37"/>
        <v>18:00 - 20:00</v>
      </c>
      <c r="Q792" t="s">
        <v>415</v>
      </c>
      <c r="R792">
        <v>216</v>
      </c>
      <c r="S792" t="s">
        <v>415</v>
      </c>
      <c r="T792" t="s">
        <v>415</v>
      </c>
      <c r="U792" t="s">
        <v>415</v>
      </c>
      <c r="V792">
        <v>70</v>
      </c>
      <c r="W792" s="5" t="str">
        <f t="shared" si="38"/>
        <v>LTSU_LV_DemandNARFORD RD</v>
      </c>
    </row>
    <row r="793" spans="1:23" hidden="1">
      <c r="A793" t="s">
        <v>416</v>
      </c>
      <c r="B793" t="s">
        <v>244</v>
      </c>
      <c r="C793" t="s">
        <v>48</v>
      </c>
      <c r="D793" t="s">
        <v>413</v>
      </c>
      <c r="E793" s="3">
        <v>0.4</v>
      </c>
      <c r="F793" t="s">
        <v>407</v>
      </c>
      <c r="G793" t="str">
        <f t="shared" si="36"/>
        <v>LTSU_LV_DemandNATHAN WAY DAIRY PRODUCTWinter 2026/27</v>
      </c>
      <c r="H793" t="s">
        <v>408</v>
      </c>
      <c r="I793" s="64">
        <v>1.0738792499999983E-2</v>
      </c>
      <c r="J793" s="5">
        <v>46327</v>
      </c>
      <c r="K793" s="5">
        <v>46477</v>
      </c>
      <c r="L793" t="s">
        <v>409</v>
      </c>
      <c r="N793" s="63">
        <v>0.75</v>
      </c>
      <c r="O793" s="63">
        <v>0.83333333333333337</v>
      </c>
      <c r="P793" s="63" t="str">
        <f t="shared" si="37"/>
        <v>18:00 - 20:00</v>
      </c>
      <c r="Q793" t="s">
        <v>415</v>
      </c>
      <c r="R793">
        <v>216</v>
      </c>
      <c r="S793" t="s">
        <v>415</v>
      </c>
      <c r="T793" t="s">
        <v>415</v>
      </c>
      <c r="U793" t="s">
        <v>415</v>
      </c>
      <c r="V793">
        <v>70</v>
      </c>
      <c r="W793" s="5" t="str">
        <f t="shared" si="38"/>
        <v>LTSU_LV_DemandNATHAN WAY DAIRY PRODUCT</v>
      </c>
    </row>
    <row r="794" spans="1:23" hidden="1">
      <c r="A794" t="s">
        <v>416</v>
      </c>
      <c r="B794" t="s">
        <v>246</v>
      </c>
      <c r="C794" t="s">
        <v>48</v>
      </c>
      <c r="D794" t="s">
        <v>413</v>
      </c>
      <c r="E794" s="3">
        <v>0.4</v>
      </c>
      <c r="F794" t="s">
        <v>407</v>
      </c>
      <c r="G794" t="str">
        <f t="shared" si="36"/>
        <v>LTSU_LV_DemandNEWARK ST  LONDON HOSP DENTAL NO2Winter 2026/27</v>
      </c>
      <c r="H794" t="s">
        <v>408</v>
      </c>
      <c r="I794" s="64">
        <v>0.01</v>
      </c>
      <c r="J794" s="5">
        <v>46327</v>
      </c>
      <c r="K794" s="5">
        <v>46477</v>
      </c>
      <c r="L794" t="s">
        <v>409</v>
      </c>
      <c r="N794" s="63">
        <v>0.75</v>
      </c>
      <c r="O794" s="63">
        <v>0.83333333333333337</v>
      </c>
      <c r="P794" s="63" t="str">
        <f t="shared" si="37"/>
        <v>18:00 - 20:00</v>
      </c>
      <c r="Q794" t="s">
        <v>415</v>
      </c>
      <c r="R794">
        <v>216</v>
      </c>
      <c r="S794" t="s">
        <v>415</v>
      </c>
      <c r="T794" t="s">
        <v>415</v>
      </c>
      <c r="U794" t="s">
        <v>415</v>
      </c>
      <c r="V794">
        <v>70</v>
      </c>
      <c r="W794" s="5" t="str">
        <f t="shared" si="38"/>
        <v>LTSU_LV_DemandNEWARK ST  LONDON HOSP DENTAL NO2</v>
      </c>
    </row>
    <row r="795" spans="1:23" hidden="1">
      <c r="A795" t="s">
        <v>416</v>
      </c>
      <c r="B795" t="s">
        <v>247</v>
      </c>
      <c r="C795" t="s">
        <v>48</v>
      </c>
      <c r="D795" t="s">
        <v>413</v>
      </c>
      <c r="E795" s="3">
        <v>0.4</v>
      </c>
      <c r="F795" t="s">
        <v>407</v>
      </c>
      <c r="G795" t="str">
        <f t="shared" si="36"/>
        <v>LTSU_LV_DemandNEWBURY RD R/O 24Winter 2026/27</v>
      </c>
      <c r="H795" t="s">
        <v>408</v>
      </c>
      <c r="I795" s="64">
        <v>6.2885957999999964E-2</v>
      </c>
      <c r="J795" s="5">
        <v>46327</v>
      </c>
      <c r="K795" s="5">
        <v>46477</v>
      </c>
      <c r="L795" t="s">
        <v>409</v>
      </c>
      <c r="N795" s="63">
        <v>0.75</v>
      </c>
      <c r="O795" s="63">
        <v>0.83333333333333337</v>
      </c>
      <c r="P795" s="63" t="str">
        <f t="shared" si="37"/>
        <v>18:00 - 20:00</v>
      </c>
      <c r="Q795" t="s">
        <v>415</v>
      </c>
      <c r="R795">
        <v>216</v>
      </c>
      <c r="S795" t="s">
        <v>415</v>
      </c>
      <c r="T795" t="s">
        <v>415</v>
      </c>
      <c r="U795" t="s">
        <v>415</v>
      </c>
      <c r="V795">
        <v>70</v>
      </c>
      <c r="W795" s="5" t="str">
        <f t="shared" si="38"/>
        <v>LTSU_LV_DemandNEWBURY RD R/O 24</v>
      </c>
    </row>
    <row r="796" spans="1:23" hidden="1">
      <c r="A796" t="s">
        <v>416</v>
      </c>
      <c r="B796" t="s">
        <v>248</v>
      </c>
      <c r="C796" t="s">
        <v>48</v>
      </c>
      <c r="D796" t="s">
        <v>406</v>
      </c>
      <c r="E796" s="3">
        <v>0.4</v>
      </c>
      <c r="F796" t="s">
        <v>407</v>
      </c>
      <c r="G796" t="str">
        <f t="shared" si="36"/>
        <v>LTSU_LV_DemandNICHOLAS RDWinter 2026/27</v>
      </c>
      <c r="H796" t="s">
        <v>408</v>
      </c>
      <c r="I796" s="64">
        <v>8.2961336699999999E-2</v>
      </c>
      <c r="J796" s="5">
        <v>46327</v>
      </c>
      <c r="K796" s="5">
        <v>46477</v>
      </c>
      <c r="L796" t="s">
        <v>409</v>
      </c>
      <c r="N796" s="63">
        <v>0.75</v>
      </c>
      <c r="O796" s="63">
        <v>0.83333333333333337</v>
      </c>
      <c r="P796" s="63" t="str">
        <f t="shared" si="37"/>
        <v>18:00 - 20:00</v>
      </c>
      <c r="Q796" t="s">
        <v>415</v>
      </c>
      <c r="R796">
        <v>216</v>
      </c>
      <c r="S796" t="s">
        <v>415</v>
      </c>
      <c r="T796" t="s">
        <v>415</v>
      </c>
      <c r="U796" t="s">
        <v>415</v>
      </c>
      <c r="V796">
        <v>70</v>
      </c>
      <c r="W796" s="5" t="str">
        <f t="shared" si="38"/>
        <v>LTSU_LV_DemandNICHOLAS RD</v>
      </c>
    </row>
    <row r="797" spans="1:23" hidden="1">
      <c r="A797" t="s">
        <v>416</v>
      </c>
      <c r="B797" t="s">
        <v>251</v>
      </c>
      <c r="C797" t="s">
        <v>48</v>
      </c>
      <c r="D797" t="s">
        <v>406</v>
      </c>
      <c r="E797" s="3">
        <v>0.4</v>
      </c>
      <c r="F797" t="s">
        <v>407</v>
      </c>
      <c r="G797" t="str">
        <f t="shared" si="36"/>
        <v>LTSU_LV_DemandNORMAN WAY INDUST PKWinter 2026/27</v>
      </c>
      <c r="H797" t="s">
        <v>408</v>
      </c>
      <c r="I797" s="64">
        <v>0.01</v>
      </c>
      <c r="J797" s="5">
        <v>46327</v>
      </c>
      <c r="K797" s="5">
        <v>46477</v>
      </c>
      <c r="L797" t="s">
        <v>409</v>
      </c>
      <c r="N797" s="63">
        <v>0.75</v>
      </c>
      <c r="O797" s="63">
        <v>0.83333333333333337</v>
      </c>
      <c r="P797" s="63" t="str">
        <f t="shared" si="37"/>
        <v>18:00 - 20:00</v>
      </c>
      <c r="Q797" t="s">
        <v>415</v>
      </c>
      <c r="R797">
        <v>216</v>
      </c>
      <c r="S797" t="s">
        <v>415</v>
      </c>
      <c r="T797" t="s">
        <v>415</v>
      </c>
      <c r="U797" t="s">
        <v>415</v>
      </c>
      <c r="V797">
        <v>70</v>
      </c>
      <c r="W797" s="5" t="str">
        <f t="shared" si="38"/>
        <v>LTSU_LV_DemandNORMAN WAY INDUST PK</v>
      </c>
    </row>
    <row r="798" spans="1:23" hidden="1">
      <c r="A798" t="s">
        <v>416</v>
      </c>
      <c r="B798" t="s">
        <v>253</v>
      </c>
      <c r="C798" t="s">
        <v>48</v>
      </c>
      <c r="D798" t="s">
        <v>414</v>
      </c>
      <c r="E798" s="3">
        <v>0.4</v>
      </c>
      <c r="F798" t="s">
        <v>407</v>
      </c>
      <c r="G798" t="str">
        <f t="shared" si="36"/>
        <v>LTSU_LV_DemandNORTH LOOEWinter 2026/27</v>
      </c>
      <c r="H798" t="s">
        <v>408</v>
      </c>
      <c r="I798" s="64">
        <v>0.01</v>
      </c>
      <c r="J798" s="5">
        <v>46327</v>
      </c>
      <c r="K798" s="5">
        <v>46477</v>
      </c>
      <c r="L798" t="s">
        <v>409</v>
      </c>
      <c r="N798" s="63">
        <v>0.75</v>
      </c>
      <c r="O798" s="63">
        <v>0.83333333333333337</v>
      </c>
      <c r="P798" s="63" t="str">
        <f t="shared" si="37"/>
        <v>18:00 - 20:00</v>
      </c>
      <c r="Q798" t="s">
        <v>415</v>
      </c>
      <c r="R798">
        <v>216</v>
      </c>
      <c r="S798" t="s">
        <v>415</v>
      </c>
      <c r="T798" t="s">
        <v>415</v>
      </c>
      <c r="U798" t="s">
        <v>415</v>
      </c>
      <c r="V798">
        <v>70</v>
      </c>
      <c r="W798" s="5" t="str">
        <f t="shared" si="38"/>
        <v>LTSU_LV_DemandNORTH LOOE</v>
      </c>
    </row>
    <row r="799" spans="1:23" hidden="1">
      <c r="A799" t="s">
        <v>416</v>
      </c>
      <c r="B799" t="s">
        <v>254</v>
      </c>
      <c r="C799" t="s">
        <v>48</v>
      </c>
      <c r="D799" t="s">
        <v>413</v>
      </c>
      <c r="E799" s="3">
        <v>0.4</v>
      </c>
      <c r="F799" t="s">
        <v>407</v>
      </c>
      <c r="G799" t="str">
        <f t="shared" si="36"/>
        <v>LTSU_LV_DemandNORTHWOLD RD ESTATEWinter 2026/27</v>
      </c>
      <c r="H799" t="s">
        <v>408</v>
      </c>
      <c r="I799" s="64">
        <v>0.13726204850000001</v>
      </c>
      <c r="J799" s="5">
        <v>46327</v>
      </c>
      <c r="K799" s="5">
        <v>46477</v>
      </c>
      <c r="L799" t="s">
        <v>409</v>
      </c>
      <c r="N799" s="63">
        <v>0.75</v>
      </c>
      <c r="O799" s="63">
        <v>0.83333333333333337</v>
      </c>
      <c r="P799" s="63" t="str">
        <f t="shared" si="37"/>
        <v>18:00 - 20:00</v>
      </c>
      <c r="Q799" t="s">
        <v>415</v>
      </c>
      <c r="R799">
        <v>216</v>
      </c>
      <c r="S799" t="s">
        <v>415</v>
      </c>
      <c r="T799" t="s">
        <v>415</v>
      </c>
      <c r="U799" t="s">
        <v>415</v>
      </c>
      <c r="V799">
        <v>70</v>
      </c>
      <c r="W799" s="5" t="str">
        <f t="shared" si="38"/>
        <v>LTSU_LV_DemandNORTHWOLD RD ESTATE</v>
      </c>
    </row>
    <row r="800" spans="1:23" hidden="1">
      <c r="A800" t="s">
        <v>416</v>
      </c>
      <c r="B800" t="s">
        <v>255</v>
      </c>
      <c r="C800" t="s">
        <v>48</v>
      </c>
      <c r="D800" t="s">
        <v>413</v>
      </c>
      <c r="E800" s="3">
        <v>0.4</v>
      </c>
      <c r="F800" t="s">
        <v>407</v>
      </c>
      <c r="G800" t="str">
        <f t="shared" si="36"/>
        <v>LTSU_LV_DemandNORWICH RDWinter 2026/27</v>
      </c>
      <c r="H800" t="s">
        <v>408</v>
      </c>
      <c r="I800" s="64">
        <v>0.01</v>
      </c>
      <c r="J800" s="5">
        <v>46327</v>
      </c>
      <c r="K800" s="5">
        <v>46477</v>
      </c>
      <c r="L800" t="s">
        <v>409</v>
      </c>
      <c r="N800" s="63">
        <v>0.75</v>
      </c>
      <c r="O800" s="63">
        <v>0.83333333333333337</v>
      </c>
      <c r="P800" s="63" t="str">
        <f t="shared" si="37"/>
        <v>18:00 - 20:00</v>
      </c>
      <c r="Q800" t="s">
        <v>415</v>
      </c>
      <c r="R800">
        <v>216</v>
      </c>
      <c r="S800" t="s">
        <v>415</v>
      </c>
      <c r="T800" t="s">
        <v>415</v>
      </c>
      <c r="U800" t="s">
        <v>415</v>
      </c>
      <c r="V800">
        <v>70</v>
      </c>
      <c r="W800" s="5" t="str">
        <f t="shared" si="38"/>
        <v>LTSU_LV_DemandNORWICH RD</v>
      </c>
    </row>
    <row r="801" spans="1:23" hidden="1">
      <c r="A801" t="s">
        <v>416</v>
      </c>
      <c r="B801" t="s">
        <v>256</v>
      </c>
      <c r="C801" t="s">
        <v>48</v>
      </c>
      <c r="D801" t="s">
        <v>406</v>
      </c>
      <c r="E801" s="3">
        <v>0.4</v>
      </c>
      <c r="F801" t="s">
        <v>407</v>
      </c>
      <c r="G801" t="str">
        <f t="shared" si="36"/>
        <v>LTSU_LV_DemandNURSERIESWinter 2026/27</v>
      </c>
      <c r="H801" t="s">
        <v>408</v>
      </c>
      <c r="I801" s="64">
        <v>0.01</v>
      </c>
      <c r="J801" s="5">
        <v>46327</v>
      </c>
      <c r="K801" s="5">
        <v>46477</v>
      </c>
      <c r="L801" t="s">
        <v>409</v>
      </c>
      <c r="N801" s="63">
        <v>0.75</v>
      </c>
      <c r="O801" s="63">
        <v>0.83333333333333337</v>
      </c>
      <c r="P801" s="63" t="str">
        <f t="shared" si="37"/>
        <v>18:00 - 20:00</v>
      </c>
      <c r="Q801" t="s">
        <v>415</v>
      </c>
      <c r="R801">
        <v>216</v>
      </c>
      <c r="S801" t="s">
        <v>415</v>
      </c>
      <c r="T801" t="s">
        <v>415</v>
      </c>
      <c r="U801" t="s">
        <v>415</v>
      </c>
      <c r="V801">
        <v>70</v>
      </c>
      <c r="W801" s="5" t="str">
        <f t="shared" si="38"/>
        <v>LTSU_LV_DemandNURSERIES</v>
      </c>
    </row>
    <row r="802" spans="1:23" hidden="1">
      <c r="A802" t="s">
        <v>416</v>
      </c>
      <c r="B802" t="s">
        <v>257</v>
      </c>
      <c r="C802" t="s">
        <v>48</v>
      </c>
      <c r="D802" t="s">
        <v>413</v>
      </c>
      <c r="E802" s="3">
        <v>0.4</v>
      </c>
      <c r="F802" t="s">
        <v>407</v>
      </c>
      <c r="G802" t="str">
        <f t="shared" si="36"/>
        <v>LTSU_LV_DemandNUTFIELD GDNS ADJ 38Winter 2026/27</v>
      </c>
      <c r="H802" t="s">
        <v>408</v>
      </c>
      <c r="I802" s="64">
        <v>3.0913856249999979E-2</v>
      </c>
      <c r="J802" s="5">
        <v>46327</v>
      </c>
      <c r="K802" s="5">
        <v>46477</v>
      </c>
      <c r="L802" t="s">
        <v>409</v>
      </c>
      <c r="N802" s="63">
        <v>0.75</v>
      </c>
      <c r="O802" s="63">
        <v>0.83333333333333337</v>
      </c>
      <c r="P802" s="63" t="str">
        <f t="shared" si="37"/>
        <v>18:00 - 20:00</v>
      </c>
      <c r="Q802" t="s">
        <v>415</v>
      </c>
      <c r="R802">
        <v>216</v>
      </c>
      <c r="S802" t="s">
        <v>415</v>
      </c>
      <c r="T802" t="s">
        <v>415</v>
      </c>
      <c r="U802" t="s">
        <v>415</v>
      </c>
      <c r="V802">
        <v>70</v>
      </c>
      <c r="W802" s="5" t="str">
        <f t="shared" si="38"/>
        <v>LTSU_LV_DemandNUTFIELD GDNS ADJ 38</v>
      </c>
    </row>
    <row r="803" spans="1:23" hidden="1">
      <c r="A803" t="s">
        <v>416</v>
      </c>
      <c r="B803" t="s">
        <v>259</v>
      </c>
      <c r="C803" t="s">
        <v>48</v>
      </c>
      <c r="D803" t="s">
        <v>413</v>
      </c>
      <c r="E803" s="3">
        <v>0.4</v>
      </c>
      <c r="F803" t="s">
        <v>407</v>
      </c>
      <c r="G803" t="str">
        <f t="shared" si="36"/>
        <v>LTSU_LV_DemandOAKFIELD RDWinter 2026/27</v>
      </c>
      <c r="H803" t="s">
        <v>408</v>
      </c>
      <c r="I803" s="64">
        <v>5.0156098500000031E-2</v>
      </c>
      <c r="J803" s="5">
        <v>46327</v>
      </c>
      <c r="K803" s="5">
        <v>46477</v>
      </c>
      <c r="L803" t="s">
        <v>409</v>
      </c>
      <c r="N803" s="63">
        <v>0.75</v>
      </c>
      <c r="O803" s="63">
        <v>0.83333333333333337</v>
      </c>
      <c r="P803" s="63" t="str">
        <f t="shared" si="37"/>
        <v>18:00 - 20:00</v>
      </c>
      <c r="Q803" t="s">
        <v>415</v>
      </c>
      <c r="R803">
        <v>216</v>
      </c>
      <c r="S803" t="s">
        <v>415</v>
      </c>
      <c r="T803" t="s">
        <v>415</v>
      </c>
      <c r="U803" t="s">
        <v>415</v>
      </c>
      <c r="V803">
        <v>70</v>
      </c>
      <c r="W803" s="5" t="str">
        <f t="shared" si="38"/>
        <v>LTSU_LV_DemandOAKFIELD RD</v>
      </c>
    </row>
    <row r="804" spans="1:23" hidden="1">
      <c r="A804" t="s">
        <v>416</v>
      </c>
      <c r="B804" t="s">
        <v>260</v>
      </c>
      <c r="C804" t="s">
        <v>48</v>
      </c>
      <c r="D804" t="s">
        <v>414</v>
      </c>
      <c r="E804" s="3">
        <v>0.4</v>
      </c>
      <c r="F804" t="s">
        <v>407</v>
      </c>
      <c r="G804" t="str">
        <f t="shared" si="36"/>
        <v>LTSU_LV_DemandOCKENDEN LANEWinter 2026/27</v>
      </c>
      <c r="H804" t="s">
        <v>408</v>
      </c>
      <c r="I804" s="64">
        <v>4.8519069600000006E-2</v>
      </c>
      <c r="J804" s="5">
        <v>46327</v>
      </c>
      <c r="K804" s="5">
        <v>46477</v>
      </c>
      <c r="L804" t="s">
        <v>409</v>
      </c>
      <c r="N804" s="63">
        <v>0.75</v>
      </c>
      <c r="O804" s="63">
        <v>0.83333333333333337</v>
      </c>
      <c r="P804" s="63" t="str">
        <f t="shared" si="37"/>
        <v>18:00 - 20:00</v>
      </c>
      <c r="Q804" t="s">
        <v>415</v>
      </c>
      <c r="R804">
        <v>216</v>
      </c>
      <c r="S804" t="s">
        <v>415</v>
      </c>
      <c r="T804" t="s">
        <v>415</v>
      </c>
      <c r="U804" t="s">
        <v>415</v>
      </c>
      <c r="V804">
        <v>70</v>
      </c>
      <c r="W804" s="5" t="str">
        <f t="shared" si="38"/>
        <v>LTSU_LV_DemandOCKENDEN LANE</v>
      </c>
    </row>
    <row r="805" spans="1:23" hidden="1">
      <c r="A805" t="s">
        <v>416</v>
      </c>
      <c r="B805" t="s">
        <v>261</v>
      </c>
      <c r="C805" t="s">
        <v>48</v>
      </c>
      <c r="D805" t="s">
        <v>406</v>
      </c>
      <c r="E805" s="3">
        <v>0.4</v>
      </c>
      <c r="F805" t="s">
        <v>407</v>
      </c>
      <c r="G805" t="str">
        <f t="shared" si="36"/>
        <v>LTSU_LV_DemandOLD VICARAGEWinter 2026/27</v>
      </c>
      <c r="H805" t="s">
        <v>408</v>
      </c>
      <c r="I805" s="64">
        <v>2.0760717285000015E-2</v>
      </c>
      <c r="J805" s="5">
        <v>46327</v>
      </c>
      <c r="K805" s="5">
        <v>46477</v>
      </c>
      <c r="L805" t="s">
        <v>409</v>
      </c>
      <c r="N805" s="63">
        <v>0.75</v>
      </c>
      <c r="O805" s="63">
        <v>0.83333333333333337</v>
      </c>
      <c r="P805" s="63" t="str">
        <f t="shared" si="37"/>
        <v>18:00 - 20:00</v>
      </c>
      <c r="Q805" t="s">
        <v>415</v>
      </c>
      <c r="R805">
        <v>216</v>
      </c>
      <c r="S805" t="s">
        <v>415</v>
      </c>
      <c r="T805" t="s">
        <v>415</v>
      </c>
      <c r="U805" t="s">
        <v>415</v>
      </c>
      <c r="V805">
        <v>70</v>
      </c>
      <c r="W805" s="5" t="str">
        <f t="shared" si="38"/>
        <v>LTSU_LV_DemandOLD VICARAGE</v>
      </c>
    </row>
    <row r="806" spans="1:23" hidden="1">
      <c r="A806" t="s">
        <v>416</v>
      </c>
      <c r="B806" t="s">
        <v>263</v>
      </c>
      <c r="C806" t="s">
        <v>48</v>
      </c>
      <c r="D806" t="s">
        <v>406</v>
      </c>
      <c r="E806" s="3">
        <v>0.4</v>
      </c>
      <c r="F806" t="s">
        <v>407</v>
      </c>
      <c r="G806" t="str">
        <f t="shared" si="36"/>
        <v>LTSU_LV_DemandOSBOURNE SQUAREWinter 2026/27</v>
      </c>
      <c r="H806" t="s">
        <v>408</v>
      </c>
      <c r="I806" s="64">
        <v>8.6077031999999998E-2</v>
      </c>
      <c r="J806" s="5">
        <v>46327</v>
      </c>
      <c r="K806" s="5">
        <v>46477</v>
      </c>
      <c r="L806" t="s">
        <v>409</v>
      </c>
      <c r="N806" s="63">
        <v>0.75</v>
      </c>
      <c r="O806" s="63">
        <v>0.83333333333333337</v>
      </c>
      <c r="P806" s="63" t="str">
        <f t="shared" si="37"/>
        <v>18:00 - 20:00</v>
      </c>
      <c r="Q806" t="s">
        <v>415</v>
      </c>
      <c r="R806">
        <v>216</v>
      </c>
      <c r="S806" t="s">
        <v>415</v>
      </c>
      <c r="T806" t="s">
        <v>415</v>
      </c>
      <c r="U806" t="s">
        <v>415</v>
      </c>
      <c r="V806">
        <v>70</v>
      </c>
      <c r="W806" s="5" t="str">
        <f t="shared" si="38"/>
        <v>LTSU_LV_DemandOSBOURNE SQUARE</v>
      </c>
    </row>
    <row r="807" spans="1:23" hidden="1">
      <c r="A807" t="s">
        <v>416</v>
      </c>
      <c r="B807" t="s">
        <v>264</v>
      </c>
      <c r="C807" t="s">
        <v>48</v>
      </c>
      <c r="D807" t="s">
        <v>414</v>
      </c>
      <c r="E807" s="3">
        <v>0.4</v>
      </c>
      <c r="F807" t="s">
        <v>407</v>
      </c>
      <c r="G807" t="str">
        <f t="shared" si="36"/>
        <v>LTSU_LV_DemandPARCHMORE ROADWinter 2026/27</v>
      </c>
      <c r="H807" t="s">
        <v>408</v>
      </c>
      <c r="I807" s="64">
        <v>2.8127202800000008E-2</v>
      </c>
      <c r="J807" s="5">
        <v>46327</v>
      </c>
      <c r="K807" s="5">
        <v>46477</v>
      </c>
      <c r="L807" t="s">
        <v>409</v>
      </c>
      <c r="N807" s="63">
        <v>0.75</v>
      </c>
      <c r="O807" s="63">
        <v>0.83333333333333337</v>
      </c>
      <c r="P807" s="63" t="str">
        <f t="shared" si="37"/>
        <v>18:00 - 20:00</v>
      </c>
      <c r="Q807" t="s">
        <v>415</v>
      </c>
      <c r="R807">
        <v>216</v>
      </c>
      <c r="S807" t="s">
        <v>415</v>
      </c>
      <c r="T807" t="s">
        <v>415</v>
      </c>
      <c r="U807" t="s">
        <v>415</v>
      </c>
      <c r="V807">
        <v>70</v>
      </c>
      <c r="W807" s="5" t="str">
        <f t="shared" si="38"/>
        <v>LTSU_LV_DemandPARCHMORE ROAD</v>
      </c>
    </row>
    <row r="808" spans="1:23" hidden="1">
      <c r="A808" t="s">
        <v>416</v>
      </c>
      <c r="B808" t="s">
        <v>266</v>
      </c>
      <c r="C808" t="s">
        <v>48</v>
      </c>
      <c r="D808" t="s">
        <v>406</v>
      </c>
      <c r="E808" s="3">
        <v>0.4</v>
      </c>
      <c r="F808" t="s">
        <v>407</v>
      </c>
      <c r="G808" t="str">
        <f t="shared" si="36"/>
        <v>LTSU_LV_DemandPARKTHORNE DRWinter 2026/27</v>
      </c>
      <c r="H808" t="s">
        <v>408</v>
      </c>
      <c r="I808" s="64">
        <v>0.01</v>
      </c>
      <c r="J808" s="5">
        <v>46327</v>
      </c>
      <c r="K808" s="5">
        <v>46477</v>
      </c>
      <c r="L808" t="s">
        <v>409</v>
      </c>
      <c r="N808" s="63">
        <v>0.75</v>
      </c>
      <c r="O808" s="63">
        <v>0.83333333333333337</v>
      </c>
      <c r="P808" s="63" t="str">
        <f t="shared" si="37"/>
        <v>18:00 - 20:00</v>
      </c>
      <c r="Q808" t="s">
        <v>415</v>
      </c>
      <c r="R808">
        <v>216</v>
      </c>
      <c r="S808" t="s">
        <v>415</v>
      </c>
      <c r="T808" t="s">
        <v>415</v>
      </c>
      <c r="U808" t="s">
        <v>415</v>
      </c>
      <c r="V808">
        <v>70</v>
      </c>
      <c r="W808" s="5" t="str">
        <f t="shared" si="38"/>
        <v>LTSU_LV_DemandPARKTHORNE DR</v>
      </c>
    </row>
    <row r="809" spans="1:23" hidden="1">
      <c r="A809" t="s">
        <v>416</v>
      </c>
      <c r="B809" t="s">
        <v>267</v>
      </c>
      <c r="C809" t="s">
        <v>48</v>
      </c>
      <c r="D809" t="s">
        <v>413</v>
      </c>
      <c r="E809" s="3">
        <v>0.4</v>
      </c>
      <c r="F809" t="s">
        <v>407</v>
      </c>
      <c r="G809" t="str">
        <f t="shared" si="36"/>
        <v>LTSU_LV_DemandPEMBROKE RD E17Winter 2026/27</v>
      </c>
      <c r="H809" t="s">
        <v>408</v>
      </c>
      <c r="I809" s="64">
        <v>0.01</v>
      </c>
      <c r="J809" s="5">
        <v>46327</v>
      </c>
      <c r="K809" s="5">
        <v>46477</v>
      </c>
      <c r="L809" t="s">
        <v>409</v>
      </c>
      <c r="N809" s="63">
        <v>0.75</v>
      </c>
      <c r="O809" s="63">
        <v>0.83333333333333337</v>
      </c>
      <c r="P809" s="63" t="str">
        <f t="shared" si="37"/>
        <v>18:00 - 20:00</v>
      </c>
      <c r="Q809" t="s">
        <v>415</v>
      </c>
      <c r="R809">
        <v>216</v>
      </c>
      <c r="S809" t="s">
        <v>415</v>
      </c>
      <c r="T809" t="s">
        <v>415</v>
      </c>
      <c r="U809" t="s">
        <v>415</v>
      </c>
      <c r="V809">
        <v>70</v>
      </c>
      <c r="W809" s="5" t="str">
        <f t="shared" si="38"/>
        <v>LTSU_LV_DemandPEMBROKE RD E17</v>
      </c>
    </row>
    <row r="810" spans="1:23" hidden="1">
      <c r="A810" t="s">
        <v>416</v>
      </c>
      <c r="B810" t="s">
        <v>268</v>
      </c>
      <c r="C810" t="s">
        <v>48</v>
      </c>
      <c r="D810" t="s">
        <v>406</v>
      </c>
      <c r="E810" s="3">
        <v>0.4</v>
      </c>
      <c r="F810" t="s">
        <v>407</v>
      </c>
      <c r="G810" t="str">
        <f t="shared" si="36"/>
        <v>LTSU_LV_DemandPENDENNIS RDWinter 2026/27</v>
      </c>
      <c r="H810" t="s">
        <v>408</v>
      </c>
      <c r="I810" s="64">
        <v>3.5703386400000016E-2</v>
      </c>
      <c r="J810" s="5">
        <v>46327</v>
      </c>
      <c r="K810" s="5">
        <v>46477</v>
      </c>
      <c r="L810" t="s">
        <v>409</v>
      </c>
      <c r="N810" s="63">
        <v>0.75</v>
      </c>
      <c r="O810" s="63">
        <v>0.83333333333333337</v>
      </c>
      <c r="P810" s="63" t="str">
        <f t="shared" si="37"/>
        <v>18:00 - 20:00</v>
      </c>
      <c r="Q810" t="s">
        <v>415</v>
      </c>
      <c r="R810">
        <v>216</v>
      </c>
      <c r="S810" t="s">
        <v>415</v>
      </c>
      <c r="T810" t="s">
        <v>415</v>
      </c>
      <c r="U810" t="s">
        <v>415</v>
      </c>
      <c r="V810">
        <v>70</v>
      </c>
      <c r="W810" s="5" t="str">
        <f t="shared" si="38"/>
        <v>LTSU_LV_DemandPENDENNIS RD</v>
      </c>
    </row>
    <row r="811" spans="1:23" hidden="1">
      <c r="A811" t="s">
        <v>416</v>
      </c>
      <c r="B811" t="s">
        <v>269</v>
      </c>
      <c r="C811" t="s">
        <v>48</v>
      </c>
      <c r="D811" t="s">
        <v>414</v>
      </c>
      <c r="E811" s="3">
        <v>0.4</v>
      </c>
      <c r="F811" t="s">
        <v>407</v>
      </c>
      <c r="G811" t="str">
        <f t="shared" si="36"/>
        <v>LTSU_LV_DemandPENRITH ROADWinter 2026/27</v>
      </c>
      <c r="H811" t="s">
        <v>408</v>
      </c>
      <c r="I811" s="64">
        <v>0.01</v>
      </c>
      <c r="J811" s="5">
        <v>46327</v>
      </c>
      <c r="K811" s="5">
        <v>46477</v>
      </c>
      <c r="L811" t="s">
        <v>409</v>
      </c>
      <c r="N811" s="63">
        <v>0.75</v>
      </c>
      <c r="O811" s="63">
        <v>0.83333333333333337</v>
      </c>
      <c r="P811" s="63" t="str">
        <f t="shared" si="37"/>
        <v>18:00 - 20:00</v>
      </c>
      <c r="Q811" t="s">
        <v>415</v>
      </c>
      <c r="R811">
        <v>216</v>
      </c>
      <c r="S811" t="s">
        <v>415</v>
      </c>
      <c r="T811" t="s">
        <v>415</v>
      </c>
      <c r="U811" t="s">
        <v>415</v>
      </c>
      <c r="V811">
        <v>70</v>
      </c>
      <c r="W811" s="5" t="str">
        <f t="shared" si="38"/>
        <v>LTSU_LV_DemandPENRITH ROAD</v>
      </c>
    </row>
    <row r="812" spans="1:23" hidden="1">
      <c r="A812" t="s">
        <v>416</v>
      </c>
      <c r="B812" t="s">
        <v>270</v>
      </c>
      <c r="C812" t="s">
        <v>48</v>
      </c>
      <c r="D812" t="s">
        <v>413</v>
      </c>
      <c r="E812" s="3">
        <v>0.4</v>
      </c>
      <c r="F812" t="s">
        <v>407</v>
      </c>
      <c r="G812" t="str">
        <f t="shared" si="36"/>
        <v>LTSU_LV_DemandPHIPPS BRIDGE ROAD 273Winter 2026/27</v>
      </c>
      <c r="H812" t="s">
        <v>408</v>
      </c>
      <c r="I812" s="64">
        <v>2.8754994499999964E-2</v>
      </c>
      <c r="J812" s="5">
        <v>46327</v>
      </c>
      <c r="K812" s="5">
        <v>46477</v>
      </c>
      <c r="L812" t="s">
        <v>409</v>
      </c>
      <c r="N812" s="63">
        <v>0.75</v>
      </c>
      <c r="O812" s="63">
        <v>0.83333333333333337</v>
      </c>
      <c r="P812" s="63" t="str">
        <f t="shared" si="37"/>
        <v>18:00 - 20:00</v>
      </c>
      <c r="Q812" t="s">
        <v>415</v>
      </c>
      <c r="R812">
        <v>216</v>
      </c>
      <c r="S812" t="s">
        <v>415</v>
      </c>
      <c r="T812" t="s">
        <v>415</v>
      </c>
      <c r="U812" t="s">
        <v>415</v>
      </c>
      <c r="V812">
        <v>70</v>
      </c>
      <c r="W812" s="5" t="str">
        <f t="shared" si="38"/>
        <v>LTSU_LV_DemandPHIPPS BRIDGE ROAD 273</v>
      </c>
    </row>
    <row r="813" spans="1:23" hidden="1">
      <c r="A813" t="s">
        <v>416</v>
      </c>
      <c r="B813" t="s">
        <v>271</v>
      </c>
      <c r="C813" t="s">
        <v>48</v>
      </c>
      <c r="D813" t="s">
        <v>406</v>
      </c>
      <c r="E813" s="3">
        <v>0.4</v>
      </c>
      <c r="F813" t="s">
        <v>407</v>
      </c>
      <c r="G813" t="str">
        <f t="shared" si="36"/>
        <v>LTSU_LV_DemandPINE GDNSWinter 2026/27</v>
      </c>
      <c r="H813" t="s">
        <v>408</v>
      </c>
      <c r="I813" s="64">
        <v>0.01</v>
      </c>
      <c r="J813" s="5">
        <v>46327</v>
      </c>
      <c r="K813" s="5">
        <v>46477</v>
      </c>
      <c r="L813" t="s">
        <v>409</v>
      </c>
      <c r="N813" s="63">
        <v>0.75</v>
      </c>
      <c r="O813" s="63">
        <v>0.83333333333333337</v>
      </c>
      <c r="P813" s="63" t="str">
        <f t="shared" si="37"/>
        <v>18:00 - 20:00</v>
      </c>
      <c r="Q813" t="s">
        <v>415</v>
      </c>
      <c r="R813">
        <v>216</v>
      </c>
      <c r="S813" t="s">
        <v>415</v>
      </c>
      <c r="T813" t="s">
        <v>415</v>
      </c>
      <c r="U813" t="s">
        <v>415</v>
      </c>
      <c r="V813">
        <v>70</v>
      </c>
      <c r="W813" s="5" t="str">
        <f t="shared" si="38"/>
        <v>LTSU_LV_DemandPINE GDNS</v>
      </c>
    </row>
    <row r="814" spans="1:23" hidden="1">
      <c r="A814" t="s">
        <v>416</v>
      </c>
      <c r="B814" t="s">
        <v>273</v>
      </c>
      <c r="C814" t="s">
        <v>48</v>
      </c>
      <c r="D814" t="s">
        <v>406</v>
      </c>
      <c r="E814" s="3">
        <v>0.4</v>
      </c>
      <c r="F814" t="s">
        <v>407</v>
      </c>
      <c r="G814" t="str">
        <f t="shared" si="36"/>
        <v>LTSU_LV_DemandPLUMSTEAD RD ESTWinter 2026/27</v>
      </c>
      <c r="H814" t="s">
        <v>408</v>
      </c>
      <c r="I814" s="64">
        <v>7.8320599999999962E-2</v>
      </c>
      <c r="J814" s="5">
        <v>46327</v>
      </c>
      <c r="K814" s="5">
        <v>46477</v>
      </c>
      <c r="L814" t="s">
        <v>409</v>
      </c>
      <c r="N814" s="63">
        <v>0.75</v>
      </c>
      <c r="O814" s="63">
        <v>0.83333333333333337</v>
      </c>
      <c r="P814" s="63" t="str">
        <f t="shared" si="37"/>
        <v>18:00 - 20:00</v>
      </c>
      <c r="Q814" t="s">
        <v>415</v>
      </c>
      <c r="R814">
        <v>216</v>
      </c>
      <c r="S814" t="s">
        <v>415</v>
      </c>
      <c r="T814" t="s">
        <v>415</v>
      </c>
      <c r="U814" t="s">
        <v>415</v>
      </c>
      <c r="V814">
        <v>70</v>
      </c>
      <c r="W814" s="5" t="str">
        <f t="shared" si="38"/>
        <v>LTSU_LV_DemandPLUMSTEAD RD EST</v>
      </c>
    </row>
    <row r="815" spans="1:23" hidden="1">
      <c r="A815" t="s">
        <v>416</v>
      </c>
      <c r="B815" t="s">
        <v>274</v>
      </c>
      <c r="C815" t="s">
        <v>48</v>
      </c>
      <c r="D815" t="s">
        <v>414</v>
      </c>
      <c r="E815" s="3">
        <v>0.4</v>
      </c>
      <c r="F815" t="s">
        <v>407</v>
      </c>
      <c r="G815" t="str">
        <f t="shared" si="36"/>
        <v>LTSU_LV_DemandPOLLARDS HILL NORTHWinter 2026/27</v>
      </c>
      <c r="H815" t="s">
        <v>408</v>
      </c>
      <c r="I815" s="64">
        <v>8.3750899600000039E-2</v>
      </c>
      <c r="J815" s="5">
        <v>46327</v>
      </c>
      <c r="K815" s="5">
        <v>46477</v>
      </c>
      <c r="L815" t="s">
        <v>409</v>
      </c>
      <c r="N815" s="63">
        <v>0.75</v>
      </c>
      <c r="O815" s="63">
        <v>0.83333333333333337</v>
      </c>
      <c r="P815" s="63" t="str">
        <f t="shared" si="37"/>
        <v>18:00 - 20:00</v>
      </c>
      <c r="Q815" t="s">
        <v>415</v>
      </c>
      <c r="R815">
        <v>216</v>
      </c>
      <c r="S815" t="s">
        <v>415</v>
      </c>
      <c r="T815" t="s">
        <v>415</v>
      </c>
      <c r="U815" t="s">
        <v>415</v>
      </c>
      <c r="V815">
        <v>70</v>
      </c>
      <c r="W815" s="5" t="str">
        <f t="shared" si="38"/>
        <v>LTSU_LV_DemandPOLLARDS HILL NORTH</v>
      </c>
    </row>
    <row r="816" spans="1:23" hidden="1">
      <c r="A816" t="s">
        <v>416</v>
      </c>
      <c r="B816" t="s">
        <v>275</v>
      </c>
      <c r="C816" t="s">
        <v>48</v>
      </c>
      <c r="D816" t="s">
        <v>413</v>
      </c>
      <c r="E816" s="3">
        <v>0.4</v>
      </c>
      <c r="F816" t="s">
        <v>407</v>
      </c>
      <c r="G816" t="str">
        <f t="shared" si="36"/>
        <v>LTSU_LV_DemandPOMEROY STWinter 2026/27</v>
      </c>
      <c r="H816" t="s">
        <v>408</v>
      </c>
      <c r="I816" s="64">
        <v>3.3511887499999997E-2</v>
      </c>
      <c r="J816" s="5">
        <v>46327</v>
      </c>
      <c r="K816" s="5">
        <v>46477</v>
      </c>
      <c r="L816" t="s">
        <v>409</v>
      </c>
      <c r="N816" s="63">
        <v>0.75</v>
      </c>
      <c r="O816" s="63">
        <v>0.83333333333333337</v>
      </c>
      <c r="P816" s="63" t="str">
        <f t="shared" si="37"/>
        <v>18:00 - 20:00</v>
      </c>
      <c r="Q816" t="s">
        <v>415</v>
      </c>
      <c r="R816">
        <v>216</v>
      </c>
      <c r="S816" t="s">
        <v>415</v>
      </c>
      <c r="T816" t="s">
        <v>415</v>
      </c>
      <c r="U816" t="s">
        <v>415</v>
      </c>
      <c r="V816">
        <v>70</v>
      </c>
      <c r="W816" s="5" t="str">
        <f t="shared" si="38"/>
        <v>LTSU_LV_DemandPOMEROY ST</v>
      </c>
    </row>
    <row r="817" spans="1:23" hidden="1">
      <c r="A817" t="s">
        <v>416</v>
      </c>
      <c r="B817" t="s">
        <v>276</v>
      </c>
      <c r="C817" t="s">
        <v>48</v>
      </c>
      <c r="D817" t="s">
        <v>413</v>
      </c>
      <c r="E817" s="3">
        <v>0.4</v>
      </c>
      <c r="F817" t="s">
        <v>407</v>
      </c>
      <c r="G817" t="str">
        <f t="shared" si="36"/>
        <v>LTSU_LV_DemandPOPLARS RDWinter 2026/27</v>
      </c>
      <c r="H817" t="s">
        <v>408</v>
      </c>
      <c r="I817" s="64">
        <v>1.3799801E-2</v>
      </c>
      <c r="J817" s="5">
        <v>46327</v>
      </c>
      <c r="K817" s="5">
        <v>46477</v>
      </c>
      <c r="L817" t="s">
        <v>409</v>
      </c>
      <c r="N817" s="63">
        <v>0.75</v>
      </c>
      <c r="O817" s="63">
        <v>0.83333333333333337</v>
      </c>
      <c r="P817" s="63" t="str">
        <f t="shared" si="37"/>
        <v>18:00 - 20:00</v>
      </c>
      <c r="Q817" t="s">
        <v>415</v>
      </c>
      <c r="R817">
        <v>216</v>
      </c>
      <c r="S817" t="s">
        <v>415</v>
      </c>
      <c r="T817" t="s">
        <v>415</v>
      </c>
      <c r="U817" t="s">
        <v>415</v>
      </c>
      <c r="V817">
        <v>70</v>
      </c>
      <c r="W817" s="5" t="str">
        <f t="shared" si="38"/>
        <v>LTSU_LV_DemandPOPLARS RD</v>
      </c>
    </row>
    <row r="818" spans="1:23" hidden="1">
      <c r="A818" t="s">
        <v>416</v>
      </c>
      <c r="B818" t="s">
        <v>277</v>
      </c>
      <c r="C818" t="s">
        <v>48</v>
      </c>
      <c r="D818" t="s">
        <v>413</v>
      </c>
      <c r="E818" s="3">
        <v>0.4</v>
      </c>
      <c r="F818" t="s">
        <v>407</v>
      </c>
      <c r="G818" t="str">
        <f t="shared" si="36"/>
        <v>LTSU_LV_DemandPORTWAYWinter 2026/27</v>
      </c>
      <c r="H818" t="s">
        <v>408</v>
      </c>
      <c r="I818" s="64">
        <v>1.6532290399999993E-2</v>
      </c>
      <c r="J818" s="5">
        <v>46327</v>
      </c>
      <c r="K818" s="5">
        <v>46477</v>
      </c>
      <c r="L818" t="s">
        <v>409</v>
      </c>
      <c r="N818" s="63">
        <v>0.75</v>
      </c>
      <c r="O818" s="63">
        <v>0.83333333333333337</v>
      </c>
      <c r="P818" s="63" t="str">
        <f t="shared" si="37"/>
        <v>18:00 - 20:00</v>
      </c>
      <c r="Q818" t="s">
        <v>415</v>
      </c>
      <c r="R818">
        <v>216</v>
      </c>
      <c r="S818" t="s">
        <v>415</v>
      </c>
      <c r="T818" t="s">
        <v>415</v>
      </c>
      <c r="U818" t="s">
        <v>415</v>
      </c>
      <c r="V818">
        <v>70</v>
      </c>
      <c r="W818" s="5" t="str">
        <f t="shared" si="38"/>
        <v>LTSU_LV_DemandPORTWAY</v>
      </c>
    </row>
    <row r="819" spans="1:23" hidden="1">
      <c r="A819" t="s">
        <v>416</v>
      </c>
      <c r="B819" t="s">
        <v>278</v>
      </c>
      <c r="C819" t="s">
        <v>48</v>
      </c>
      <c r="D819" t="s">
        <v>413</v>
      </c>
      <c r="E819" s="3">
        <v>0.4</v>
      </c>
      <c r="F819" t="s">
        <v>407</v>
      </c>
      <c r="G819" t="str">
        <f t="shared" si="36"/>
        <v>LTSU_LV_DemandPRINCE REGENT LN 221AWinter 2026/27</v>
      </c>
      <c r="H819" t="s">
        <v>408</v>
      </c>
      <c r="I819" s="64">
        <v>2.079443000000003E-2</v>
      </c>
      <c r="J819" s="5">
        <v>46327</v>
      </c>
      <c r="K819" s="5">
        <v>46477</v>
      </c>
      <c r="L819" t="s">
        <v>409</v>
      </c>
      <c r="N819" s="63">
        <v>0.75</v>
      </c>
      <c r="O819" s="63">
        <v>0.83333333333333337</v>
      </c>
      <c r="P819" s="63" t="str">
        <f t="shared" si="37"/>
        <v>18:00 - 20:00</v>
      </c>
      <c r="Q819" t="s">
        <v>415</v>
      </c>
      <c r="R819">
        <v>216</v>
      </c>
      <c r="S819" t="s">
        <v>415</v>
      </c>
      <c r="T819" t="s">
        <v>415</v>
      </c>
      <c r="U819" t="s">
        <v>415</v>
      </c>
      <c r="V819">
        <v>70</v>
      </c>
      <c r="W819" s="5" t="str">
        <f t="shared" si="38"/>
        <v>LTSU_LV_DemandPRINCE REGENT LN 221A</v>
      </c>
    </row>
    <row r="820" spans="1:23" hidden="1">
      <c r="A820" t="s">
        <v>416</v>
      </c>
      <c r="B820" t="s">
        <v>279</v>
      </c>
      <c r="C820" t="s">
        <v>48</v>
      </c>
      <c r="D820" t="s">
        <v>414</v>
      </c>
      <c r="E820" s="3">
        <v>0.4</v>
      </c>
      <c r="F820" t="s">
        <v>407</v>
      </c>
      <c r="G820" t="str">
        <f t="shared" si="36"/>
        <v>LTSU_LV_DemandPRIORY ROADWinter 2026/27</v>
      </c>
      <c r="H820" t="s">
        <v>408</v>
      </c>
      <c r="I820" s="64">
        <v>0.12878563499999995</v>
      </c>
      <c r="J820" s="5">
        <v>46327</v>
      </c>
      <c r="K820" s="5">
        <v>46477</v>
      </c>
      <c r="L820" t="s">
        <v>409</v>
      </c>
      <c r="N820" s="63">
        <v>0.75</v>
      </c>
      <c r="O820" s="63">
        <v>0.83333333333333337</v>
      </c>
      <c r="P820" s="63" t="str">
        <f t="shared" si="37"/>
        <v>18:00 - 20:00</v>
      </c>
      <c r="Q820" t="s">
        <v>415</v>
      </c>
      <c r="R820">
        <v>216</v>
      </c>
      <c r="S820" t="s">
        <v>415</v>
      </c>
      <c r="T820" t="s">
        <v>415</v>
      </c>
      <c r="U820" t="s">
        <v>415</v>
      </c>
      <c r="V820">
        <v>70</v>
      </c>
      <c r="W820" s="5" t="str">
        <f t="shared" si="38"/>
        <v>LTSU_LV_DemandPRIORY ROAD</v>
      </c>
    </row>
    <row r="821" spans="1:23" hidden="1">
      <c r="A821" t="s">
        <v>416</v>
      </c>
      <c r="B821" t="s">
        <v>280</v>
      </c>
      <c r="C821" t="s">
        <v>48</v>
      </c>
      <c r="D821" t="s">
        <v>413</v>
      </c>
      <c r="E821" s="3">
        <v>0.4</v>
      </c>
      <c r="F821" t="s">
        <v>407</v>
      </c>
      <c r="G821" t="str">
        <f t="shared" si="36"/>
        <v>LTSU_LV_DemandQUANTOCK RDWinter 2026/27</v>
      </c>
      <c r="H821" t="s">
        <v>408</v>
      </c>
      <c r="I821" s="64">
        <v>1.5078642999999945E-2</v>
      </c>
      <c r="J821" s="5">
        <v>46327</v>
      </c>
      <c r="K821" s="5">
        <v>46477</v>
      </c>
      <c r="L821" t="s">
        <v>409</v>
      </c>
      <c r="N821" s="63">
        <v>0.75</v>
      </c>
      <c r="O821" s="63">
        <v>0.83333333333333337</v>
      </c>
      <c r="P821" s="63" t="str">
        <f t="shared" si="37"/>
        <v>18:00 - 20:00</v>
      </c>
      <c r="Q821" t="s">
        <v>415</v>
      </c>
      <c r="R821">
        <v>216</v>
      </c>
      <c r="S821" t="s">
        <v>415</v>
      </c>
      <c r="T821" t="s">
        <v>415</v>
      </c>
      <c r="U821" t="s">
        <v>415</v>
      </c>
      <c r="V821">
        <v>70</v>
      </c>
      <c r="W821" s="5" t="str">
        <f t="shared" si="38"/>
        <v>LTSU_LV_DemandQUANTOCK RD</v>
      </c>
    </row>
    <row r="822" spans="1:23" hidden="1">
      <c r="A822" t="s">
        <v>416</v>
      </c>
      <c r="B822" t="s">
        <v>281</v>
      </c>
      <c r="C822" t="s">
        <v>48</v>
      </c>
      <c r="D822" t="s">
        <v>406</v>
      </c>
      <c r="E822" s="3">
        <v>0.4</v>
      </c>
      <c r="F822" t="s">
        <v>407</v>
      </c>
      <c r="G822" t="str">
        <f t="shared" si="36"/>
        <v>LTSU_LV_DemandQUEENS PARK SCHOOLSWinter 2026/27</v>
      </c>
      <c r="H822" t="s">
        <v>408</v>
      </c>
      <c r="I822" s="64">
        <v>1.3505709000000031E-2</v>
      </c>
      <c r="J822" s="5">
        <v>46327</v>
      </c>
      <c r="K822" s="5">
        <v>46477</v>
      </c>
      <c r="L822" t="s">
        <v>409</v>
      </c>
      <c r="N822" s="63">
        <v>0.75</v>
      </c>
      <c r="O822" s="63">
        <v>0.83333333333333337</v>
      </c>
      <c r="P822" s="63" t="str">
        <f t="shared" si="37"/>
        <v>18:00 - 20:00</v>
      </c>
      <c r="Q822" t="s">
        <v>415</v>
      </c>
      <c r="R822">
        <v>216</v>
      </c>
      <c r="S822" t="s">
        <v>415</v>
      </c>
      <c r="T822" t="s">
        <v>415</v>
      </c>
      <c r="U822" t="s">
        <v>415</v>
      </c>
      <c r="V822">
        <v>70</v>
      </c>
      <c r="W822" s="5" t="str">
        <f t="shared" si="38"/>
        <v>LTSU_LV_DemandQUEENS PARK SCHOOLS</v>
      </c>
    </row>
    <row r="823" spans="1:23" hidden="1">
      <c r="A823" t="s">
        <v>416</v>
      </c>
      <c r="B823" t="s">
        <v>282</v>
      </c>
      <c r="C823" t="s">
        <v>48</v>
      </c>
      <c r="D823" t="s">
        <v>414</v>
      </c>
      <c r="E823" s="3">
        <v>0.4</v>
      </c>
      <c r="F823" t="s">
        <v>407</v>
      </c>
      <c r="G823" t="str">
        <f t="shared" si="36"/>
        <v>LTSU_LV_DemandQUEENS ROAD WALLINGTONWinter 2026/27</v>
      </c>
      <c r="H823" t="s">
        <v>408</v>
      </c>
      <c r="I823" s="64">
        <v>1.3454645000000041E-2</v>
      </c>
      <c r="J823" s="5">
        <v>46327</v>
      </c>
      <c r="K823" s="5">
        <v>46477</v>
      </c>
      <c r="L823" t="s">
        <v>409</v>
      </c>
      <c r="N823" s="63">
        <v>0.75</v>
      </c>
      <c r="O823" s="63">
        <v>0.83333333333333337</v>
      </c>
      <c r="P823" s="63" t="str">
        <f t="shared" si="37"/>
        <v>18:00 - 20:00</v>
      </c>
      <c r="Q823" t="s">
        <v>415</v>
      </c>
      <c r="R823">
        <v>216</v>
      </c>
      <c r="S823" t="s">
        <v>415</v>
      </c>
      <c r="T823" t="s">
        <v>415</v>
      </c>
      <c r="U823" t="s">
        <v>415</v>
      </c>
      <c r="V823">
        <v>70</v>
      </c>
      <c r="W823" s="5" t="str">
        <f t="shared" si="38"/>
        <v>LTSU_LV_DemandQUEENS ROAD WALLINGTON</v>
      </c>
    </row>
    <row r="824" spans="1:23" hidden="1">
      <c r="A824" t="s">
        <v>416</v>
      </c>
      <c r="B824" t="s">
        <v>283</v>
      </c>
      <c r="C824" t="s">
        <v>48</v>
      </c>
      <c r="D824" t="s">
        <v>414</v>
      </c>
      <c r="E824" s="3">
        <v>0.4</v>
      </c>
      <c r="F824" t="s">
        <v>407</v>
      </c>
      <c r="G824" t="str">
        <f t="shared" si="36"/>
        <v>LTSU_LV_DemandQUEENSFIELDWinter 2026/27</v>
      </c>
      <c r="H824" t="s">
        <v>408</v>
      </c>
      <c r="I824" s="64">
        <v>3.6216278000000046E-2</v>
      </c>
      <c r="J824" s="5">
        <v>46327</v>
      </c>
      <c r="K824" s="5">
        <v>46477</v>
      </c>
      <c r="L824" t="s">
        <v>409</v>
      </c>
      <c r="N824" s="63">
        <v>0.75</v>
      </c>
      <c r="O824" s="63">
        <v>0.83333333333333337</v>
      </c>
      <c r="P824" s="63" t="str">
        <f t="shared" si="37"/>
        <v>18:00 - 20:00</v>
      </c>
      <c r="Q824" t="s">
        <v>415</v>
      </c>
      <c r="R824">
        <v>216</v>
      </c>
      <c r="S824" t="s">
        <v>415</v>
      </c>
      <c r="T824" t="s">
        <v>415</v>
      </c>
      <c r="U824" t="s">
        <v>415</v>
      </c>
      <c r="V824">
        <v>70</v>
      </c>
      <c r="W824" s="5" t="str">
        <f t="shared" si="38"/>
        <v>LTSU_LV_DemandQUEENSFIELD</v>
      </c>
    </row>
    <row r="825" spans="1:23" hidden="1">
      <c r="A825" t="s">
        <v>416</v>
      </c>
      <c r="B825" t="s">
        <v>284</v>
      </c>
      <c r="C825" t="s">
        <v>48</v>
      </c>
      <c r="D825" t="s">
        <v>414</v>
      </c>
      <c r="E825" s="3">
        <v>0.4</v>
      </c>
      <c r="F825" t="s">
        <v>407</v>
      </c>
      <c r="G825" t="str">
        <f t="shared" si="36"/>
        <v>LTSU_LV_DemandR/O 66 OUTRAM ROADWinter 2026/27</v>
      </c>
      <c r="H825" t="s">
        <v>408</v>
      </c>
      <c r="I825" s="64">
        <v>1.3540278900000003E-2</v>
      </c>
      <c r="J825" s="5">
        <v>46327</v>
      </c>
      <c r="K825" s="5">
        <v>46477</v>
      </c>
      <c r="L825" t="s">
        <v>409</v>
      </c>
      <c r="N825" s="63">
        <v>0.75</v>
      </c>
      <c r="O825" s="63">
        <v>0.83333333333333337</v>
      </c>
      <c r="P825" s="63" t="str">
        <f t="shared" si="37"/>
        <v>18:00 - 20:00</v>
      </c>
      <c r="Q825" t="s">
        <v>415</v>
      </c>
      <c r="R825">
        <v>216</v>
      </c>
      <c r="S825" t="s">
        <v>415</v>
      </c>
      <c r="T825" t="s">
        <v>415</v>
      </c>
      <c r="U825" t="s">
        <v>415</v>
      </c>
      <c r="V825">
        <v>70</v>
      </c>
      <c r="W825" s="5" t="str">
        <f t="shared" si="38"/>
        <v>LTSU_LV_DemandR/O 66 OUTRAM ROAD</v>
      </c>
    </row>
    <row r="826" spans="1:23" hidden="1">
      <c r="A826" t="s">
        <v>416</v>
      </c>
      <c r="B826" t="s">
        <v>285</v>
      </c>
      <c r="C826" t="s">
        <v>48</v>
      </c>
      <c r="D826" t="s">
        <v>413</v>
      </c>
      <c r="E826" s="3">
        <v>0.4</v>
      </c>
      <c r="F826" t="s">
        <v>407</v>
      </c>
      <c r="G826" t="str">
        <f t="shared" si="36"/>
        <v>LTSU_LV_DemandRAGLAN RD MANTEL METALWinter 2026/27</v>
      </c>
      <c r="H826" t="s">
        <v>408</v>
      </c>
      <c r="I826" s="64">
        <v>0.11783812100000002</v>
      </c>
      <c r="J826" s="5">
        <v>46327</v>
      </c>
      <c r="K826" s="5">
        <v>46477</v>
      </c>
      <c r="L826" t="s">
        <v>409</v>
      </c>
      <c r="N826" s="63">
        <v>0.75</v>
      </c>
      <c r="O826" s="63">
        <v>0.83333333333333337</v>
      </c>
      <c r="P826" s="63" t="str">
        <f t="shared" si="37"/>
        <v>18:00 - 20:00</v>
      </c>
      <c r="Q826" t="s">
        <v>415</v>
      </c>
      <c r="R826">
        <v>216</v>
      </c>
      <c r="S826" t="s">
        <v>415</v>
      </c>
      <c r="T826" t="s">
        <v>415</v>
      </c>
      <c r="U826" t="s">
        <v>415</v>
      </c>
      <c r="V826">
        <v>70</v>
      </c>
      <c r="W826" s="5" t="str">
        <f t="shared" si="38"/>
        <v>LTSU_LV_DemandRAGLAN RD MANTEL METAL</v>
      </c>
    </row>
    <row r="827" spans="1:23" hidden="1">
      <c r="A827" t="s">
        <v>416</v>
      </c>
      <c r="B827" t="s">
        <v>286</v>
      </c>
      <c r="C827" t="s">
        <v>48</v>
      </c>
      <c r="D827" t="s">
        <v>413</v>
      </c>
      <c r="E827" s="3">
        <v>0.4</v>
      </c>
      <c r="F827" t="s">
        <v>407</v>
      </c>
      <c r="G827" t="str">
        <f t="shared" si="36"/>
        <v>LTSU_LV_DemandRAILTON RD ADJ 2Winter 2026/27</v>
      </c>
      <c r="H827" t="s">
        <v>408</v>
      </c>
      <c r="I827" s="64">
        <v>0.01</v>
      </c>
      <c r="J827" s="5">
        <v>46327</v>
      </c>
      <c r="K827" s="5">
        <v>46477</v>
      </c>
      <c r="L827" t="s">
        <v>409</v>
      </c>
      <c r="N827" s="63">
        <v>0.75</v>
      </c>
      <c r="O827" s="63">
        <v>0.83333333333333337</v>
      </c>
      <c r="P827" s="63" t="str">
        <f t="shared" si="37"/>
        <v>18:00 - 20:00</v>
      </c>
      <c r="Q827" t="s">
        <v>415</v>
      </c>
      <c r="R827">
        <v>216</v>
      </c>
      <c r="S827" t="s">
        <v>415</v>
      </c>
      <c r="T827" t="s">
        <v>415</v>
      </c>
      <c r="U827" t="s">
        <v>415</v>
      </c>
      <c r="V827">
        <v>70</v>
      </c>
      <c r="W827" s="5" t="str">
        <f t="shared" si="38"/>
        <v>LTSU_LV_DemandRAILTON RD ADJ 2</v>
      </c>
    </row>
    <row r="828" spans="1:23" hidden="1">
      <c r="A828" t="s">
        <v>416</v>
      </c>
      <c r="B828" t="s">
        <v>287</v>
      </c>
      <c r="C828" t="s">
        <v>48</v>
      </c>
      <c r="D828" t="s">
        <v>414</v>
      </c>
      <c r="E828" s="3">
        <v>0.4</v>
      </c>
      <c r="F828" t="s">
        <v>407</v>
      </c>
      <c r="G828" t="str">
        <f t="shared" si="36"/>
        <v>LTSU_LV_DemandREAR OF 46 MAPLE ROADWinter 2026/27</v>
      </c>
      <c r="H828" t="s">
        <v>408</v>
      </c>
      <c r="I828" s="64">
        <v>1.9078255035000012E-2</v>
      </c>
      <c r="J828" s="5">
        <v>46327</v>
      </c>
      <c r="K828" s="5">
        <v>46477</v>
      </c>
      <c r="L828" t="s">
        <v>409</v>
      </c>
      <c r="N828" s="63">
        <v>0.75</v>
      </c>
      <c r="O828" s="63">
        <v>0.83333333333333337</v>
      </c>
      <c r="P828" s="63" t="str">
        <f t="shared" si="37"/>
        <v>18:00 - 20:00</v>
      </c>
      <c r="Q828" t="s">
        <v>415</v>
      </c>
      <c r="R828">
        <v>216</v>
      </c>
      <c r="S828" t="s">
        <v>415</v>
      </c>
      <c r="T828" t="s">
        <v>415</v>
      </c>
      <c r="U828" t="s">
        <v>415</v>
      </c>
      <c r="V828">
        <v>70</v>
      </c>
      <c r="W828" s="5" t="str">
        <f t="shared" si="38"/>
        <v>LTSU_LV_DemandREAR OF 46 MAPLE ROAD</v>
      </c>
    </row>
    <row r="829" spans="1:23" hidden="1">
      <c r="A829" t="s">
        <v>416</v>
      </c>
      <c r="B829" t="s">
        <v>288</v>
      </c>
      <c r="C829" t="s">
        <v>48</v>
      </c>
      <c r="D829" t="s">
        <v>414</v>
      </c>
      <c r="E829" s="3">
        <v>0.4</v>
      </c>
      <c r="F829" t="s">
        <v>407</v>
      </c>
      <c r="G829" t="str">
        <f t="shared" si="36"/>
        <v>LTSU_LV_DemandREGINA ROAD (RISK SITE B)Winter 2026/27</v>
      </c>
      <c r="H829" t="s">
        <v>408</v>
      </c>
      <c r="I829" s="64">
        <v>0.01</v>
      </c>
      <c r="J829" s="5">
        <v>46327</v>
      </c>
      <c r="K829" s="5">
        <v>46477</v>
      </c>
      <c r="L829" t="s">
        <v>409</v>
      </c>
      <c r="N829" s="63">
        <v>0.75</v>
      </c>
      <c r="O829" s="63">
        <v>0.83333333333333337</v>
      </c>
      <c r="P829" s="63" t="str">
        <f t="shared" si="37"/>
        <v>18:00 - 20:00</v>
      </c>
      <c r="Q829" t="s">
        <v>415</v>
      </c>
      <c r="R829">
        <v>216</v>
      </c>
      <c r="S829" t="s">
        <v>415</v>
      </c>
      <c r="T829" t="s">
        <v>415</v>
      </c>
      <c r="U829" t="s">
        <v>415</v>
      </c>
      <c r="V829">
        <v>70</v>
      </c>
      <c r="W829" s="5" t="str">
        <f t="shared" si="38"/>
        <v>LTSU_LV_DemandREGINA ROAD (RISK SITE B)</v>
      </c>
    </row>
    <row r="830" spans="1:23" hidden="1">
      <c r="A830" t="s">
        <v>416</v>
      </c>
      <c r="B830" t="s">
        <v>289</v>
      </c>
      <c r="C830" t="s">
        <v>48</v>
      </c>
      <c r="D830" t="s">
        <v>414</v>
      </c>
      <c r="E830" s="3">
        <v>0.4</v>
      </c>
      <c r="F830" t="s">
        <v>407</v>
      </c>
      <c r="G830" t="str">
        <f t="shared" si="36"/>
        <v>LTSU_LV_DemandRICKMAN HILLWinter 2026/27</v>
      </c>
      <c r="H830" t="s">
        <v>408</v>
      </c>
      <c r="I830" s="64">
        <v>5.1221419500000032E-2</v>
      </c>
      <c r="J830" s="5">
        <v>46327</v>
      </c>
      <c r="K830" s="5">
        <v>46477</v>
      </c>
      <c r="L830" t="s">
        <v>409</v>
      </c>
      <c r="N830" s="63">
        <v>0.75</v>
      </c>
      <c r="O830" s="63">
        <v>0.83333333333333337</v>
      </c>
      <c r="P830" s="63" t="str">
        <f t="shared" si="37"/>
        <v>18:00 - 20:00</v>
      </c>
      <c r="Q830" t="s">
        <v>415</v>
      </c>
      <c r="R830">
        <v>216</v>
      </c>
      <c r="S830" t="s">
        <v>415</v>
      </c>
      <c r="T830" t="s">
        <v>415</v>
      </c>
      <c r="U830" t="s">
        <v>415</v>
      </c>
      <c r="V830">
        <v>70</v>
      </c>
      <c r="W830" s="5" t="str">
        <f t="shared" si="38"/>
        <v>LTSU_LV_DemandRICKMAN HILL</v>
      </c>
    </row>
    <row r="831" spans="1:23" hidden="1">
      <c r="A831" t="s">
        <v>416</v>
      </c>
      <c r="B831" t="s">
        <v>290</v>
      </c>
      <c r="C831" t="s">
        <v>48</v>
      </c>
      <c r="D831" t="s">
        <v>413</v>
      </c>
      <c r="E831" s="3">
        <v>0.4</v>
      </c>
      <c r="F831" t="s">
        <v>407</v>
      </c>
      <c r="G831" t="str">
        <f t="shared" si="36"/>
        <v>LTSU_LV_DemandROMFORD RD 165Winter 2026/27</v>
      </c>
      <c r="H831" t="s">
        <v>408</v>
      </c>
      <c r="I831" s="64">
        <v>1.0448918000000029E-2</v>
      </c>
      <c r="J831" s="5">
        <v>46327</v>
      </c>
      <c r="K831" s="5">
        <v>46477</v>
      </c>
      <c r="L831" t="s">
        <v>409</v>
      </c>
      <c r="N831" s="63">
        <v>0.75</v>
      </c>
      <c r="O831" s="63">
        <v>0.83333333333333337</v>
      </c>
      <c r="P831" s="63" t="str">
        <f t="shared" si="37"/>
        <v>18:00 - 20:00</v>
      </c>
      <c r="Q831" t="s">
        <v>415</v>
      </c>
      <c r="R831">
        <v>216</v>
      </c>
      <c r="S831" t="s">
        <v>415</v>
      </c>
      <c r="T831" t="s">
        <v>415</v>
      </c>
      <c r="U831" t="s">
        <v>415</v>
      </c>
      <c r="V831">
        <v>70</v>
      </c>
      <c r="W831" s="5" t="str">
        <f t="shared" si="38"/>
        <v>LTSU_LV_DemandROMFORD RD 165</v>
      </c>
    </row>
    <row r="832" spans="1:23" hidden="1">
      <c r="A832" t="s">
        <v>416</v>
      </c>
      <c r="B832" t="s">
        <v>291</v>
      </c>
      <c r="C832" t="s">
        <v>48</v>
      </c>
      <c r="D832" t="s">
        <v>413</v>
      </c>
      <c r="E832" s="3">
        <v>0.4</v>
      </c>
      <c r="F832" t="s">
        <v>407</v>
      </c>
      <c r="G832" t="str">
        <f t="shared" si="36"/>
        <v>LTSU_LV_DemandROMFORD RD 540Winter 2026/27</v>
      </c>
      <c r="H832" t="s">
        <v>408</v>
      </c>
      <c r="I832" s="64">
        <v>5.714169679999994E-2</v>
      </c>
      <c r="J832" s="5">
        <v>46327</v>
      </c>
      <c r="K832" s="5">
        <v>46477</v>
      </c>
      <c r="L832" t="s">
        <v>409</v>
      </c>
      <c r="N832" s="63">
        <v>0.75</v>
      </c>
      <c r="O832" s="63">
        <v>0.83333333333333337</v>
      </c>
      <c r="P832" s="63" t="str">
        <f t="shared" si="37"/>
        <v>18:00 - 20:00</v>
      </c>
      <c r="Q832" t="s">
        <v>415</v>
      </c>
      <c r="R832">
        <v>216</v>
      </c>
      <c r="S832" t="s">
        <v>415</v>
      </c>
      <c r="T832" t="s">
        <v>415</v>
      </c>
      <c r="U832" t="s">
        <v>415</v>
      </c>
      <c r="V832">
        <v>70</v>
      </c>
      <c r="W832" s="5" t="str">
        <f t="shared" si="38"/>
        <v>LTSU_LV_DemandROMFORD RD 540</v>
      </c>
    </row>
    <row r="833" spans="1:23" hidden="1">
      <c r="A833" t="s">
        <v>416</v>
      </c>
      <c r="B833" t="s">
        <v>292</v>
      </c>
      <c r="C833" t="s">
        <v>48</v>
      </c>
      <c r="D833" t="s">
        <v>414</v>
      </c>
      <c r="E833" s="3">
        <v>0.4</v>
      </c>
      <c r="F833" t="s">
        <v>407</v>
      </c>
      <c r="G833" t="str">
        <f t="shared" si="36"/>
        <v>LTSU_LV_DemandROPE WALKWinter 2026/27</v>
      </c>
      <c r="H833" t="s">
        <v>408</v>
      </c>
      <c r="I833" s="64">
        <v>1.4150777099999989E-2</v>
      </c>
      <c r="J833" s="5">
        <v>46327</v>
      </c>
      <c r="K833" s="5">
        <v>46477</v>
      </c>
      <c r="L833" t="s">
        <v>409</v>
      </c>
      <c r="N833" s="63">
        <v>0.75</v>
      </c>
      <c r="O833" s="63">
        <v>0.83333333333333337</v>
      </c>
      <c r="P833" s="63" t="str">
        <f t="shared" si="37"/>
        <v>18:00 - 20:00</v>
      </c>
      <c r="Q833" t="s">
        <v>415</v>
      </c>
      <c r="R833">
        <v>216</v>
      </c>
      <c r="S833" t="s">
        <v>415</v>
      </c>
      <c r="T833" t="s">
        <v>415</v>
      </c>
      <c r="U833" t="s">
        <v>415</v>
      </c>
      <c r="V833">
        <v>70</v>
      </c>
      <c r="W833" s="5" t="str">
        <f t="shared" si="38"/>
        <v>LTSU_LV_DemandROPE WALK</v>
      </c>
    </row>
    <row r="834" spans="1:23" hidden="1">
      <c r="A834" t="s">
        <v>416</v>
      </c>
      <c r="B834" t="s">
        <v>293</v>
      </c>
      <c r="C834" t="s">
        <v>48</v>
      </c>
      <c r="D834" t="s">
        <v>406</v>
      </c>
      <c r="E834" s="3">
        <v>0.4</v>
      </c>
      <c r="F834" t="s">
        <v>407</v>
      </c>
      <c r="G834" t="str">
        <f t="shared" si="36"/>
        <v>LTSU_LV_DemandROSEDALE WAYWinter 2026/27</v>
      </c>
      <c r="H834" t="s">
        <v>408</v>
      </c>
      <c r="I834" s="64">
        <v>1.9566754199999977E-2</v>
      </c>
      <c r="J834" s="5">
        <v>46327</v>
      </c>
      <c r="K834" s="5">
        <v>46477</v>
      </c>
      <c r="L834" t="s">
        <v>409</v>
      </c>
      <c r="N834" s="63">
        <v>0.75</v>
      </c>
      <c r="O834" s="63">
        <v>0.83333333333333337</v>
      </c>
      <c r="P834" s="63" t="str">
        <f t="shared" si="37"/>
        <v>18:00 - 20:00</v>
      </c>
      <c r="Q834" t="s">
        <v>415</v>
      </c>
      <c r="R834">
        <v>216</v>
      </c>
      <c r="S834" t="s">
        <v>415</v>
      </c>
      <c r="T834" t="s">
        <v>415</v>
      </c>
      <c r="U834" t="s">
        <v>415</v>
      </c>
      <c r="V834">
        <v>70</v>
      </c>
      <c r="W834" s="5" t="str">
        <f t="shared" si="38"/>
        <v>LTSU_LV_DemandROSEDALE WAY</v>
      </c>
    </row>
    <row r="835" spans="1:23" hidden="1">
      <c r="A835" t="s">
        <v>416</v>
      </c>
      <c r="B835" t="s">
        <v>294</v>
      </c>
      <c r="C835" t="s">
        <v>48</v>
      </c>
      <c r="D835" t="s">
        <v>406</v>
      </c>
      <c r="E835" s="3">
        <v>0.4</v>
      </c>
      <c r="F835" t="s">
        <v>407</v>
      </c>
      <c r="G835" t="str">
        <f t="shared" ref="G835:G898" si="39">_xlfn.CONCAT(C835,B835,F835)</f>
        <v>LTSU_LV_DemandROWLANDS RDWinter 2026/27</v>
      </c>
      <c r="H835" t="s">
        <v>408</v>
      </c>
      <c r="I835" s="64">
        <v>7.5224336999999974E-2</v>
      </c>
      <c r="J835" s="5">
        <v>46327</v>
      </c>
      <c r="K835" s="5">
        <v>46477</v>
      </c>
      <c r="L835" t="s">
        <v>409</v>
      </c>
      <c r="N835" s="63">
        <v>0.75</v>
      </c>
      <c r="O835" s="63">
        <v>0.83333333333333337</v>
      </c>
      <c r="P835" s="63" t="str">
        <f t="shared" ref="P835:P898" si="40">TEXT(N835,"HH:MM") &amp; " - " &amp; TEXT(O835,"HH:MM")</f>
        <v>18:00 - 20:00</v>
      </c>
      <c r="Q835" t="s">
        <v>415</v>
      </c>
      <c r="R835">
        <v>216</v>
      </c>
      <c r="S835" t="s">
        <v>415</v>
      </c>
      <c r="T835" t="s">
        <v>415</v>
      </c>
      <c r="U835" t="s">
        <v>415</v>
      </c>
      <c r="V835">
        <v>70</v>
      </c>
      <c r="W835" s="5" t="str">
        <f t="shared" ref="W835:W898" si="41">_xlfn.CONCAT(C835,B835)</f>
        <v>LTSU_LV_DemandROWLANDS RD</v>
      </c>
    </row>
    <row r="836" spans="1:23" hidden="1">
      <c r="A836" t="s">
        <v>416</v>
      </c>
      <c r="B836" t="s">
        <v>295</v>
      </c>
      <c r="C836" t="s">
        <v>48</v>
      </c>
      <c r="D836" t="s">
        <v>413</v>
      </c>
      <c r="E836" s="3">
        <v>0.4</v>
      </c>
      <c r="F836" t="s">
        <v>407</v>
      </c>
      <c r="G836" t="str">
        <f t="shared" si="39"/>
        <v>LTSU_LV_DemandROYAL CIRCUSWinter 2026/27</v>
      </c>
      <c r="H836" t="s">
        <v>408</v>
      </c>
      <c r="I836" s="64">
        <v>0.01</v>
      </c>
      <c r="J836" s="5">
        <v>46327</v>
      </c>
      <c r="K836" s="5">
        <v>46477</v>
      </c>
      <c r="L836" t="s">
        <v>409</v>
      </c>
      <c r="N836" s="63">
        <v>0.75</v>
      </c>
      <c r="O836" s="63">
        <v>0.83333333333333337</v>
      </c>
      <c r="P836" s="63" t="str">
        <f t="shared" si="40"/>
        <v>18:00 - 20:00</v>
      </c>
      <c r="Q836" t="s">
        <v>415</v>
      </c>
      <c r="R836">
        <v>216</v>
      </c>
      <c r="S836" t="s">
        <v>415</v>
      </c>
      <c r="T836" t="s">
        <v>415</v>
      </c>
      <c r="U836" t="s">
        <v>415</v>
      </c>
      <c r="V836">
        <v>70</v>
      </c>
      <c r="W836" s="5" t="str">
        <f t="shared" si="41"/>
        <v>LTSU_LV_DemandROYAL CIRCUS</v>
      </c>
    </row>
    <row r="837" spans="1:23" hidden="1">
      <c r="A837" t="s">
        <v>416</v>
      </c>
      <c r="B837" t="s">
        <v>296</v>
      </c>
      <c r="C837" t="s">
        <v>48</v>
      </c>
      <c r="D837" t="s">
        <v>413</v>
      </c>
      <c r="E837" s="3">
        <v>0.4</v>
      </c>
      <c r="F837" t="s">
        <v>407</v>
      </c>
      <c r="G837" t="str">
        <f t="shared" si="39"/>
        <v>LTSU_LV_DemandRUGBY RD PORTERS LODGEWinter 2026/27</v>
      </c>
      <c r="H837" t="s">
        <v>408</v>
      </c>
      <c r="I837" s="64">
        <v>3.9296321000000023E-2</v>
      </c>
      <c r="J837" s="5">
        <v>46327</v>
      </c>
      <c r="K837" s="5">
        <v>46477</v>
      </c>
      <c r="L837" t="s">
        <v>409</v>
      </c>
      <c r="N837" s="63">
        <v>0.75</v>
      </c>
      <c r="O837" s="63">
        <v>0.83333333333333337</v>
      </c>
      <c r="P837" s="63" t="str">
        <f t="shared" si="40"/>
        <v>18:00 - 20:00</v>
      </c>
      <c r="Q837" t="s">
        <v>415</v>
      </c>
      <c r="R837">
        <v>216</v>
      </c>
      <c r="S837" t="s">
        <v>415</v>
      </c>
      <c r="T837" t="s">
        <v>415</v>
      </c>
      <c r="U837" t="s">
        <v>415</v>
      </c>
      <c r="V837">
        <v>70</v>
      </c>
      <c r="W837" s="5" t="str">
        <f t="shared" si="41"/>
        <v>LTSU_LV_DemandRUGBY RD PORTERS LODGE</v>
      </c>
    </row>
    <row r="838" spans="1:23" hidden="1">
      <c r="A838" t="s">
        <v>416</v>
      </c>
      <c r="B838" t="s">
        <v>297</v>
      </c>
      <c r="C838" t="s">
        <v>48</v>
      </c>
      <c r="D838" t="s">
        <v>414</v>
      </c>
      <c r="E838" s="3">
        <v>0.4</v>
      </c>
      <c r="F838" t="s">
        <v>407</v>
      </c>
      <c r="G838" t="str">
        <f t="shared" si="39"/>
        <v>LTSU_LV_DemandRYFIELD ROADWinter 2026/27</v>
      </c>
      <c r="H838" t="s">
        <v>408</v>
      </c>
      <c r="I838" s="64">
        <v>2.2709349999999962E-2</v>
      </c>
      <c r="J838" s="5">
        <v>46327</v>
      </c>
      <c r="K838" s="5">
        <v>46477</v>
      </c>
      <c r="L838" t="s">
        <v>409</v>
      </c>
      <c r="N838" s="63">
        <v>0.75</v>
      </c>
      <c r="O838" s="63">
        <v>0.83333333333333337</v>
      </c>
      <c r="P838" s="63" t="str">
        <f t="shared" si="40"/>
        <v>18:00 - 20:00</v>
      </c>
      <c r="Q838" t="s">
        <v>415</v>
      </c>
      <c r="R838">
        <v>216</v>
      </c>
      <c r="S838" t="s">
        <v>415</v>
      </c>
      <c r="T838" t="s">
        <v>415</v>
      </c>
      <c r="U838" t="s">
        <v>415</v>
      </c>
      <c r="V838">
        <v>70</v>
      </c>
      <c r="W838" s="5" t="str">
        <f t="shared" si="41"/>
        <v>LTSU_LV_DemandRYFIELD ROAD</v>
      </c>
    </row>
    <row r="839" spans="1:23" hidden="1">
      <c r="A839" t="s">
        <v>416</v>
      </c>
      <c r="B839" t="s">
        <v>298</v>
      </c>
      <c r="C839" t="s">
        <v>48</v>
      </c>
      <c r="D839" t="s">
        <v>414</v>
      </c>
      <c r="E839" s="3">
        <v>0.4</v>
      </c>
      <c r="F839" t="s">
        <v>407</v>
      </c>
      <c r="G839" t="str">
        <f t="shared" si="39"/>
        <v>LTSU_LV_DemandS P DWinter 2026/27</v>
      </c>
      <c r="H839" t="s">
        <v>408</v>
      </c>
      <c r="I839" s="64">
        <v>3.7445254200000021E-2</v>
      </c>
      <c r="J839" s="5">
        <v>46327</v>
      </c>
      <c r="K839" s="5">
        <v>46477</v>
      </c>
      <c r="L839" t="s">
        <v>409</v>
      </c>
      <c r="N839" s="63">
        <v>0.75</v>
      </c>
      <c r="O839" s="63">
        <v>0.83333333333333337</v>
      </c>
      <c r="P839" s="63" t="str">
        <f t="shared" si="40"/>
        <v>18:00 - 20:00</v>
      </c>
      <c r="Q839" t="s">
        <v>415</v>
      </c>
      <c r="R839">
        <v>216</v>
      </c>
      <c r="S839" t="s">
        <v>415</v>
      </c>
      <c r="T839" t="s">
        <v>415</v>
      </c>
      <c r="U839" t="s">
        <v>415</v>
      </c>
      <c r="V839">
        <v>70</v>
      </c>
      <c r="W839" s="5" t="str">
        <f t="shared" si="41"/>
        <v>LTSU_LV_DemandS P D</v>
      </c>
    </row>
    <row r="840" spans="1:23" hidden="1">
      <c r="A840" t="s">
        <v>416</v>
      </c>
      <c r="B840" t="s">
        <v>299</v>
      </c>
      <c r="C840" t="s">
        <v>48</v>
      </c>
      <c r="D840" t="s">
        <v>406</v>
      </c>
      <c r="E840" s="3">
        <v>0.4</v>
      </c>
      <c r="F840" t="s">
        <v>407</v>
      </c>
      <c r="G840" t="str">
        <f t="shared" si="39"/>
        <v>LTSU_LV_DemandSALISBURY FOLLYWinter 2026/27</v>
      </c>
      <c r="H840" t="s">
        <v>408</v>
      </c>
      <c r="I840" s="64">
        <v>2.2867853399999975E-2</v>
      </c>
      <c r="J840" s="5">
        <v>46327</v>
      </c>
      <c r="K840" s="5">
        <v>46477</v>
      </c>
      <c r="L840" t="s">
        <v>409</v>
      </c>
      <c r="N840" s="63">
        <v>0.75</v>
      </c>
      <c r="O840" s="63">
        <v>0.83333333333333337</v>
      </c>
      <c r="P840" s="63" t="str">
        <f t="shared" si="40"/>
        <v>18:00 - 20:00</v>
      </c>
      <c r="Q840" t="s">
        <v>415</v>
      </c>
      <c r="R840">
        <v>216</v>
      </c>
      <c r="S840" t="s">
        <v>415</v>
      </c>
      <c r="T840" t="s">
        <v>415</v>
      </c>
      <c r="U840" t="s">
        <v>415</v>
      </c>
      <c r="V840">
        <v>70</v>
      </c>
      <c r="W840" s="5" t="str">
        <f t="shared" si="41"/>
        <v>LTSU_LV_DemandSALISBURY FOLLY</v>
      </c>
    </row>
    <row r="841" spans="1:23" hidden="1">
      <c r="A841" t="s">
        <v>416</v>
      </c>
      <c r="B841" t="s">
        <v>300</v>
      </c>
      <c r="C841" t="s">
        <v>48</v>
      </c>
      <c r="D841" t="s">
        <v>413</v>
      </c>
      <c r="E841" s="3">
        <v>0.4</v>
      </c>
      <c r="F841" t="s">
        <v>407</v>
      </c>
      <c r="G841" t="str">
        <f t="shared" si="39"/>
        <v>LTSU_LV_DemandSANDCLIFFE RDWinter 2026/27</v>
      </c>
      <c r="H841" t="s">
        <v>408</v>
      </c>
      <c r="I841" s="64">
        <v>3.4348675499999988E-2</v>
      </c>
      <c r="J841" s="5">
        <v>46327</v>
      </c>
      <c r="K841" s="5">
        <v>46477</v>
      </c>
      <c r="L841" t="s">
        <v>409</v>
      </c>
      <c r="N841" s="63">
        <v>0.75</v>
      </c>
      <c r="O841" s="63">
        <v>0.83333333333333337</v>
      </c>
      <c r="P841" s="63" t="str">
        <f t="shared" si="40"/>
        <v>18:00 - 20:00</v>
      </c>
      <c r="Q841" t="s">
        <v>415</v>
      </c>
      <c r="R841">
        <v>216</v>
      </c>
      <c r="S841" t="s">
        <v>415</v>
      </c>
      <c r="T841" t="s">
        <v>415</v>
      </c>
      <c r="U841" t="s">
        <v>415</v>
      </c>
      <c r="V841">
        <v>70</v>
      </c>
      <c r="W841" s="5" t="str">
        <f t="shared" si="41"/>
        <v>LTSU_LV_DemandSANDCLIFFE RD</v>
      </c>
    </row>
    <row r="842" spans="1:23" hidden="1">
      <c r="A842" t="s">
        <v>416</v>
      </c>
      <c r="B842" t="s">
        <v>301</v>
      </c>
      <c r="C842" t="s">
        <v>48</v>
      </c>
      <c r="D842" t="s">
        <v>413</v>
      </c>
      <c r="E842" s="3">
        <v>0.4</v>
      </c>
      <c r="F842" t="s">
        <v>407</v>
      </c>
      <c r="G842" t="str">
        <f t="shared" si="39"/>
        <v>LTSU_LV_DemandSANDY LANE DEPOTWinter 2026/27</v>
      </c>
      <c r="H842" t="s">
        <v>408</v>
      </c>
      <c r="I842" s="64">
        <v>1.0346478500000034E-2</v>
      </c>
      <c r="J842" s="5">
        <v>46327</v>
      </c>
      <c r="K842" s="5">
        <v>46477</v>
      </c>
      <c r="L842" t="s">
        <v>409</v>
      </c>
      <c r="N842" s="63">
        <v>0.75</v>
      </c>
      <c r="O842" s="63">
        <v>0.83333333333333337</v>
      </c>
      <c r="P842" s="63" t="str">
        <f t="shared" si="40"/>
        <v>18:00 - 20:00</v>
      </c>
      <c r="Q842" t="s">
        <v>415</v>
      </c>
      <c r="R842">
        <v>216</v>
      </c>
      <c r="S842" t="s">
        <v>415</v>
      </c>
      <c r="T842" t="s">
        <v>415</v>
      </c>
      <c r="U842" t="s">
        <v>415</v>
      </c>
      <c r="V842">
        <v>70</v>
      </c>
      <c r="W842" s="5" t="str">
        <f t="shared" si="41"/>
        <v>LTSU_LV_DemandSANDY LANE DEPOT</v>
      </c>
    </row>
    <row r="843" spans="1:23" hidden="1">
      <c r="A843" t="s">
        <v>416</v>
      </c>
      <c r="B843" t="s">
        <v>303</v>
      </c>
      <c r="C843" t="s">
        <v>48</v>
      </c>
      <c r="D843" t="s">
        <v>406</v>
      </c>
      <c r="E843" s="3">
        <v>0.4</v>
      </c>
      <c r="F843" t="s">
        <v>407</v>
      </c>
      <c r="G843" t="str">
        <f t="shared" si="39"/>
        <v>LTSU_LV_DemandSEAX COURTWinter 2026/27</v>
      </c>
      <c r="H843" t="s">
        <v>408</v>
      </c>
      <c r="I843" s="64">
        <v>2.386422895499999E-2</v>
      </c>
      <c r="J843" s="5">
        <v>46327</v>
      </c>
      <c r="K843" s="5">
        <v>46477</v>
      </c>
      <c r="L843" t="s">
        <v>409</v>
      </c>
      <c r="N843" s="63">
        <v>0.75</v>
      </c>
      <c r="O843" s="63">
        <v>0.83333333333333337</v>
      </c>
      <c r="P843" s="63" t="str">
        <f t="shared" si="40"/>
        <v>18:00 - 20:00</v>
      </c>
      <c r="Q843" t="s">
        <v>415</v>
      </c>
      <c r="R843">
        <v>216</v>
      </c>
      <c r="S843" t="s">
        <v>415</v>
      </c>
      <c r="T843" t="s">
        <v>415</v>
      </c>
      <c r="U843" t="s">
        <v>415</v>
      </c>
      <c r="V843">
        <v>70</v>
      </c>
      <c r="W843" s="5" t="str">
        <f t="shared" si="41"/>
        <v>LTSU_LV_DemandSEAX COURT</v>
      </c>
    </row>
    <row r="844" spans="1:23" hidden="1">
      <c r="A844" t="s">
        <v>416</v>
      </c>
      <c r="B844" t="s">
        <v>305</v>
      </c>
      <c r="C844" t="s">
        <v>48</v>
      </c>
      <c r="D844" t="s">
        <v>414</v>
      </c>
      <c r="E844" s="3">
        <v>0.4</v>
      </c>
      <c r="F844" t="s">
        <v>407</v>
      </c>
      <c r="G844" t="str">
        <f t="shared" si="39"/>
        <v>LTSU_LV_DemandSELHURST WELLWinter 2026/27</v>
      </c>
      <c r="H844" t="s">
        <v>408</v>
      </c>
      <c r="I844" s="64">
        <v>0.11349601750000005</v>
      </c>
      <c r="J844" s="5">
        <v>46327</v>
      </c>
      <c r="K844" s="5">
        <v>46477</v>
      </c>
      <c r="L844" t="s">
        <v>409</v>
      </c>
      <c r="N844" s="63">
        <v>0.75</v>
      </c>
      <c r="O844" s="63">
        <v>0.83333333333333337</v>
      </c>
      <c r="P844" s="63" t="str">
        <f t="shared" si="40"/>
        <v>18:00 - 20:00</v>
      </c>
      <c r="Q844" t="s">
        <v>415</v>
      </c>
      <c r="R844">
        <v>216</v>
      </c>
      <c r="S844" t="s">
        <v>415</v>
      </c>
      <c r="T844" t="s">
        <v>415</v>
      </c>
      <c r="U844" t="s">
        <v>415</v>
      </c>
      <c r="V844">
        <v>70</v>
      </c>
      <c r="W844" s="5" t="str">
        <f t="shared" si="41"/>
        <v>LTSU_LV_DemandSELHURST WELL</v>
      </c>
    </row>
    <row r="845" spans="1:23" hidden="1">
      <c r="A845" t="s">
        <v>416</v>
      </c>
      <c r="B845" t="s">
        <v>307</v>
      </c>
      <c r="C845" t="s">
        <v>48</v>
      </c>
      <c r="D845" t="s">
        <v>413</v>
      </c>
      <c r="E845" s="3">
        <v>0.4</v>
      </c>
      <c r="F845" t="s">
        <v>407</v>
      </c>
      <c r="G845" t="str">
        <f t="shared" si="39"/>
        <v>LTSU_LV_DemandSHARDELOES RD R/O YEW HSEWinter 2026/27</v>
      </c>
      <c r="H845" t="s">
        <v>408</v>
      </c>
      <c r="I845" s="64">
        <v>1.4679285499999972E-2</v>
      </c>
      <c r="J845" s="5">
        <v>46327</v>
      </c>
      <c r="K845" s="5">
        <v>46477</v>
      </c>
      <c r="L845" t="s">
        <v>409</v>
      </c>
      <c r="N845" s="63">
        <v>0.75</v>
      </c>
      <c r="O845" s="63">
        <v>0.83333333333333337</v>
      </c>
      <c r="P845" s="63" t="str">
        <f t="shared" si="40"/>
        <v>18:00 - 20:00</v>
      </c>
      <c r="Q845" t="s">
        <v>415</v>
      </c>
      <c r="R845">
        <v>216</v>
      </c>
      <c r="S845" t="s">
        <v>415</v>
      </c>
      <c r="T845" t="s">
        <v>415</v>
      </c>
      <c r="U845" t="s">
        <v>415</v>
      </c>
      <c r="V845">
        <v>70</v>
      </c>
      <c r="W845" s="5" t="str">
        <f t="shared" si="41"/>
        <v>LTSU_LV_DemandSHARDELOES RD R/O YEW HSE</v>
      </c>
    </row>
    <row r="846" spans="1:23" hidden="1">
      <c r="A846" t="s">
        <v>416</v>
      </c>
      <c r="B846" t="s">
        <v>308</v>
      </c>
      <c r="C846" t="s">
        <v>48</v>
      </c>
      <c r="D846" t="s">
        <v>406</v>
      </c>
      <c r="E846" s="3">
        <v>0.4</v>
      </c>
      <c r="F846" t="s">
        <v>407</v>
      </c>
      <c r="G846" t="str">
        <f t="shared" si="39"/>
        <v>LTSU_LV_DemandSHELBOURNE RDWinter 2026/27</v>
      </c>
      <c r="H846" t="s">
        <v>408</v>
      </c>
      <c r="I846" s="64">
        <v>6.6885214999999998E-2</v>
      </c>
      <c r="J846" s="5">
        <v>46327</v>
      </c>
      <c r="K846" s="5">
        <v>46477</v>
      </c>
      <c r="L846" t="s">
        <v>409</v>
      </c>
      <c r="N846" s="63">
        <v>0.75</v>
      </c>
      <c r="O846" s="63">
        <v>0.83333333333333337</v>
      </c>
      <c r="P846" s="63" t="str">
        <f t="shared" si="40"/>
        <v>18:00 - 20:00</v>
      </c>
      <c r="Q846" t="s">
        <v>415</v>
      </c>
      <c r="R846">
        <v>216</v>
      </c>
      <c r="S846" t="s">
        <v>415</v>
      </c>
      <c r="T846" t="s">
        <v>415</v>
      </c>
      <c r="U846" t="s">
        <v>415</v>
      </c>
      <c r="V846">
        <v>70</v>
      </c>
      <c r="W846" s="5" t="str">
        <f t="shared" si="41"/>
        <v>LTSU_LV_DemandSHELBOURNE RD</v>
      </c>
    </row>
    <row r="847" spans="1:23" hidden="1">
      <c r="A847" t="s">
        <v>416</v>
      </c>
      <c r="B847" t="s">
        <v>309</v>
      </c>
      <c r="C847" t="s">
        <v>48</v>
      </c>
      <c r="D847" t="s">
        <v>406</v>
      </c>
      <c r="E847" s="3">
        <v>0.4</v>
      </c>
      <c r="F847" t="s">
        <v>407</v>
      </c>
      <c r="G847" t="str">
        <f t="shared" si="39"/>
        <v>LTSU_LV_DemandSHERIDAN RDWinter 2026/27</v>
      </c>
      <c r="H847" t="s">
        <v>408</v>
      </c>
      <c r="I847" s="64">
        <v>6.6527366999999935E-2</v>
      </c>
      <c r="J847" s="5">
        <v>46327</v>
      </c>
      <c r="K847" s="5">
        <v>46477</v>
      </c>
      <c r="L847" t="s">
        <v>409</v>
      </c>
      <c r="N847" s="63">
        <v>0.75</v>
      </c>
      <c r="O847" s="63">
        <v>0.83333333333333337</v>
      </c>
      <c r="P847" s="63" t="str">
        <f t="shared" si="40"/>
        <v>18:00 - 20:00</v>
      </c>
      <c r="Q847" t="s">
        <v>415</v>
      </c>
      <c r="R847">
        <v>216</v>
      </c>
      <c r="S847" t="s">
        <v>415</v>
      </c>
      <c r="T847" t="s">
        <v>415</v>
      </c>
      <c r="U847" t="s">
        <v>415</v>
      </c>
      <c r="V847">
        <v>70</v>
      </c>
      <c r="W847" s="5" t="str">
        <f t="shared" si="41"/>
        <v>LTSU_LV_DemandSHERIDAN RD</v>
      </c>
    </row>
    <row r="848" spans="1:23" hidden="1">
      <c r="A848" t="s">
        <v>416</v>
      </c>
      <c r="B848" t="s">
        <v>310</v>
      </c>
      <c r="C848" t="s">
        <v>48</v>
      </c>
      <c r="D848" t="s">
        <v>413</v>
      </c>
      <c r="E848" s="3">
        <v>0.4</v>
      </c>
      <c r="F848" t="s">
        <v>407</v>
      </c>
      <c r="G848" t="str">
        <f t="shared" si="39"/>
        <v>LTSU_LV_DemandSHORTLANDS 3Winter 2026/27</v>
      </c>
      <c r="H848" t="s">
        <v>408</v>
      </c>
      <c r="I848" s="64">
        <v>6.3711282400000083E-2</v>
      </c>
      <c r="J848" s="5">
        <v>46327</v>
      </c>
      <c r="K848" s="5">
        <v>46477</v>
      </c>
      <c r="L848" t="s">
        <v>409</v>
      </c>
      <c r="N848" s="63">
        <v>0.75</v>
      </c>
      <c r="O848" s="63">
        <v>0.83333333333333337</v>
      </c>
      <c r="P848" s="63" t="str">
        <f t="shared" si="40"/>
        <v>18:00 - 20:00</v>
      </c>
      <c r="Q848" t="s">
        <v>415</v>
      </c>
      <c r="R848">
        <v>216</v>
      </c>
      <c r="S848" t="s">
        <v>415</v>
      </c>
      <c r="T848" t="s">
        <v>415</v>
      </c>
      <c r="U848" t="s">
        <v>415</v>
      </c>
      <c r="V848">
        <v>70</v>
      </c>
      <c r="W848" s="5" t="str">
        <f t="shared" si="41"/>
        <v>LTSU_LV_DemandSHORTLANDS 3</v>
      </c>
    </row>
    <row r="849" spans="1:23" hidden="1">
      <c r="A849" t="s">
        <v>416</v>
      </c>
      <c r="B849" t="s">
        <v>311</v>
      </c>
      <c r="C849" t="s">
        <v>48</v>
      </c>
      <c r="D849" t="s">
        <v>414</v>
      </c>
      <c r="E849" s="3">
        <v>0.4</v>
      </c>
      <c r="F849" t="s">
        <v>407</v>
      </c>
      <c r="G849" t="str">
        <f t="shared" si="39"/>
        <v>LTSU_LV_DemandSILLWOOD STREET CAVENDISH HOUSEWinter 2026/27</v>
      </c>
      <c r="H849" t="s">
        <v>408</v>
      </c>
      <c r="I849" s="64">
        <v>3.4951325999999949E-2</v>
      </c>
      <c r="J849" s="5">
        <v>46327</v>
      </c>
      <c r="K849" s="5">
        <v>46477</v>
      </c>
      <c r="L849" t="s">
        <v>409</v>
      </c>
      <c r="N849" s="63">
        <v>0.75</v>
      </c>
      <c r="O849" s="63">
        <v>0.83333333333333337</v>
      </c>
      <c r="P849" s="63" t="str">
        <f t="shared" si="40"/>
        <v>18:00 - 20:00</v>
      </c>
      <c r="Q849" t="s">
        <v>415</v>
      </c>
      <c r="R849">
        <v>216</v>
      </c>
      <c r="S849" t="s">
        <v>415</v>
      </c>
      <c r="T849" t="s">
        <v>415</v>
      </c>
      <c r="U849" t="s">
        <v>415</v>
      </c>
      <c r="V849">
        <v>70</v>
      </c>
      <c r="W849" s="5" t="str">
        <f t="shared" si="41"/>
        <v>LTSU_LV_DemandSILLWOOD STREET CAVENDISH HOUSE</v>
      </c>
    </row>
    <row r="850" spans="1:23" hidden="1">
      <c r="A850" t="s">
        <v>416</v>
      </c>
      <c r="B850" t="s">
        <v>312</v>
      </c>
      <c r="C850" t="s">
        <v>48</v>
      </c>
      <c r="D850" t="s">
        <v>406</v>
      </c>
      <c r="E850" s="3">
        <v>0.4</v>
      </c>
      <c r="F850" t="s">
        <v>407</v>
      </c>
      <c r="G850" t="str">
        <f t="shared" si="39"/>
        <v>LTSU_LV_DemandSOLLERSHOTT GRNWinter 2026/27</v>
      </c>
      <c r="H850" t="s">
        <v>408</v>
      </c>
      <c r="I850" s="64">
        <v>0.01</v>
      </c>
      <c r="J850" s="5">
        <v>46327</v>
      </c>
      <c r="K850" s="5">
        <v>46477</v>
      </c>
      <c r="L850" t="s">
        <v>409</v>
      </c>
      <c r="N850" s="63">
        <v>0.75</v>
      </c>
      <c r="O850" s="63">
        <v>0.83333333333333337</v>
      </c>
      <c r="P850" s="63" t="str">
        <f t="shared" si="40"/>
        <v>18:00 - 20:00</v>
      </c>
      <c r="Q850" t="s">
        <v>415</v>
      </c>
      <c r="R850">
        <v>216</v>
      </c>
      <c r="S850" t="s">
        <v>415</v>
      </c>
      <c r="T850" t="s">
        <v>415</v>
      </c>
      <c r="U850" t="s">
        <v>415</v>
      </c>
      <c r="V850">
        <v>70</v>
      </c>
      <c r="W850" s="5" t="str">
        <f t="shared" si="41"/>
        <v>LTSU_LV_DemandSOLLERSHOTT GRN</v>
      </c>
    </row>
    <row r="851" spans="1:23" hidden="1">
      <c r="A851" t="s">
        <v>416</v>
      </c>
      <c r="B851" t="s">
        <v>313</v>
      </c>
      <c r="C851" t="s">
        <v>48</v>
      </c>
      <c r="D851" t="s">
        <v>406</v>
      </c>
      <c r="E851" s="3">
        <v>0.4</v>
      </c>
      <c r="F851" t="s">
        <v>407</v>
      </c>
      <c r="G851" t="str">
        <f t="shared" si="39"/>
        <v>LTSU_LV_DemandSOUTHWinter 2026/27</v>
      </c>
      <c r="H851" t="s">
        <v>408</v>
      </c>
      <c r="I851" s="64">
        <v>0.01</v>
      </c>
      <c r="J851" s="5">
        <v>46327</v>
      </c>
      <c r="K851" s="5">
        <v>46477</v>
      </c>
      <c r="L851" t="s">
        <v>409</v>
      </c>
      <c r="N851" s="63">
        <v>0.75</v>
      </c>
      <c r="O851" s="63">
        <v>0.83333333333333337</v>
      </c>
      <c r="P851" s="63" t="str">
        <f t="shared" si="40"/>
        <v>18:00 - 20:00</v>
      </c>
      <c r="Q851" t="s">
        <v>415</v>
      </c>
      <c r="R851">
        <v>216</v>
      </c>
      <c r="S851" t="s">
        <v>415</v>
      </c>
      <c r="T851" t="s">
        <v>415</v>
      </c>
      <c r="U851" t="s">
        <v>415</v>
      </c>
      <c r="V851">
        <v>70</v>
      </c>
      <c r="W851" s="5" t="str">
        <f t="shared" si="41"/>
        <v>LTSU_LV_DemandSOUTH</v>
      </c>
    </row>
    <row r="852" spans="1:23" hidden="1">
      <c r="A852" t="s">
        <v>416</v>
      </c>
      <c r="B852" t="s">
        <v>314</v>
      </c>
      <c r="C852" t="s">
        <v>48</v>
      </c>
      <c r="D852" t="s">
        <v>406</v>
      </c>
      <c r="E852" s="3">
        <v>0.4</v>
      </c>
      <c r="F852" t="s">
        <v>407</v>
      </c>
      <c r="G852" t="str">
        <f t="shared" si="39"/>
        <v>LTSU_LV_DemandSPINNEY GDNSWinter 2026/27</v>
      </c>
      <c r="H852" t="s">
        <v>408</v>
      </c>
      <c r="I852" s="64">
        <v>3.9855635399999992E-2</v>
      </c>
      <c r="J852" s="5">
        <v>46327</v>
      </c>
      <c r="K852" s="5">
        <v>46477</v>
      </c>
      <c r="L852" t="s">
        <v>409</v>
      </c>
      <c r="N852" s="63">
        <v>0.75</v>
      </c>
      <c r="O852" s="63">
        <v>0.83333333333333337</v>
      </c>
      <c r="P852" s="63" t="str">
        <f t="shared" si="40"/>
        <v>18:00 - 20:00</v>
      </c>
      <c r="Q852" t="s">
        <v>415</v>
      </c>
      <c r="R852">
        <v>216</v>
      </c>
      <c r="S852" t="s">
        <v>415</v>
      </c>
      <c r="T852" t="s">
        <v>415</v>
      </c>
      <c r="U852" t="s">
        <v>415</v>
      </c>
      <c r="V852">
        <v>70</v>
      </c>
      <c r="W852" s="5" t="str">
        <f t="shared" si="41"/>
        <v>LTSU_LV_DemandSPINNEY GDNS</v>
      </c>
    </row>
    <row r="853" spans="1:23" hidden="1">
      <c r="A853" t="s">
        <v>416</v>
      </c>
      <c r="B853" t="s">
        <v>315</v>
      </c>
      <c r="C853" t="s">
        <v>48</v>
      </c>
      <c r="D853" t="s">
        <v>413</v>
      </c>
      <c r="E853" s="3">
        <v>0.4</v>
      </c>
      <c r="F853" t="s">
        <v>407</v>
      </c>
      <c r="G853" t="str">
        <f t="shared" si="39"/>
        <v>LTSU_LV_DemandST ANDREWS WAY SUTHERLANDWinter 2026/27</v>
      </c>
      <c r="H853" t="s">
        <v>408</v>
      </c>
      <c r="I853" s="64">
        <v>7.579831799999992E-2</v>
      </c>
      <c r="J853" s="5">
        <v>46327</v>
      </c>
      <c r="K853" s="5">
        <v>46477</v>
      </c>
      <c r="L853" t="s">
        <v>409</v>
      </c>
      <c r="N853" s="63">
        <v>0.75</v>
      </c>
      <c r="O853" s="63">
        <v>0.83333333333333337</v>
      </c>
      <c r="P853" s="63" t="str">
        <f t="shared" si="40"/>
        <v>18:00 - 20:00</v>
      </c>
      <c r="Q853" t="s">
        <v>415</v>
      </c>
      <c r="R853">
        <v>216</v>
      </c>
      <c r="S853" t="s">
        <v>415</v>
      </c>
      <c r="T853" t="s">
        <v>415</v>
      </c>
      <c r="U853" t="s">
        <v>415</v>
      </c>
      <c r="V853">
        <v>70</v>
      </c>
      <c r="W853" s="5" t="str">
        <f t="shared" si="41"/>
        <v>LTSU_LV_DemandST ANDREWS WAY SUTHERLAND</v>
      </c>
    </row>
    <row r="854" spans="1:23" hidden="1">
      <c r="A854" t="s">
        <v>416</v>
      </c>
      <c r="B854" t="s">
        <v>316</v>
      </c>
      <c r="C854" t="s">
        <v>48</v>
      </c>
      <c r="D854" t="s">
        <v>406</v>
      </c>
      <c r="E854" s="3">
        <v>0.4</v>
      </c>
      <c r="F854" t="s">
        <v>407</v>
      </c>
      <c r="G854" t="str">
        <f t="shared" si="39"/>
        <v>LTSU_LV_DemandST AUGUSTINES AVEWinter 2026/27</v>
      </c>
      <c r="H854" t="s">
        <v>408</v>
      </c>
      <c r="I854" s="64">
        <v>0.01</v>
      </c>
      <c r="J854" s="5">
        <v>46327</v>
      </c>
      <c r="K854" s="5">
        <v>46477</v>
      </c>
      <c r="L854" t="s">
        <v>409</v>
      </c>
      <c r="N854" s="63">
        <v>0.75</v>
      </c>
      <c r="O854" s="63">
        <v>0.83333333333333337</v>
      </c>
      <c r="P854" s="63" t="str">
        <f t="shared" si="40"/>
        <v>18:00 - 20:00</v>
      </c>
      <c r="Q854" t="s">
        <v>415</v>
      </c>
      <c r="R854">
        <v>216</v>
      </c>
      <c r="S854" t="s">
        <v>415</v>
      </c>
      <c r="T854" t="s">
        <v>415</v>
      </c>
      <c r="U854" t="s">
        <v>415</v>
      </c>
      <c r="V854">
        <v>70</v>
      </c>
      <c r="W854" s="5" t="str">
        <f t="shared" si="41"/>
        <v>LTSU_LV_DemandST AUGUSTINES AVE</v>
      </c>
    </row>
    <row r="855" spans="1:23" hidden="1">
      <c r="A855" t="s">
        <v>416</v>
      </c>
      <c r="B855" t="s">
        <v>317</v>
      </c>
      <c r="C855" t="s">
        <v>48</v>
      </c>
      <c r="D855" t="s">
        <v>406</v>
      </c>
      <c r="E855" s="3">
        <v>0.4</v>
      </c>
      <c r="F855" t="s">
        <v>407</v>
      </c>
      <c r="G855" t="str">
        <f t="shared" si="39"/>
        <v>LTSU_LV_DemandST MARGARETS AVWinter 2026/27</v>
      </c>
      <c r="H855" t="s">
        <v>408</v>
      </c>
      <c r="I855" s="64">
        <v>7.3955980499999963E-2</v>
      </c>
      <c r="J855" s="5">
        <v>46327</v>
      </c>
      <c r="K855" s="5">
        <v>46477</v>
      </c>
      <c r="L855" t="s">
        <v>409</v>
      </c>
      <c r="N855" s="63">
        <v>0.75</v>
      </c>
      <c r="O855" s="63">
        <v>0.83333333333333337</v>
      </c>
      <c r="P855" s="63" t="str">
        <f t="shared" si="40"/>
        <v>18:00 - 20:00</v>
      </c>
      <c r="Q855" t="s">
        <v>415</v>
      </c>
      <c r="R855">
        <v>216</v>
      </c>
      <c r="S855" t="s">
        <v>415</v>
      </c>
      <c r="T855" t="s">
        <v>415</v>
      </c>
      <c r="U855" t="s">
        <v>415</v>
      </c>
      <c r="V855">
        <v>70</v>
      </c>
      <c r="W855" s="5" t="str">
        <f t="shared" si="41"/>
        <v>LTSU_LV_DemandST MARGARETS AV</v>
      </c>
    </row>
    <row r="856" spans="1:23" hidden="1">
      <c r="A856" t="s">
        <v>416</v>
      </c>
      <c r="B856" t="s">
        <v>318</v>
      </c>
      <c r="C856" t="s">
        <v>48</v>
      </c>
      <c r="D856" t="s">
        <v>406</v>
      </c>
      <c r="E856" s="3">
        <v>0.4</v>
      </c>
      <c r="F856" t="s">
        <v>407</v>
      </c>
      <c r="G856" t="str">
        <f t="shared" si="39"/>
        <v>LTSU_LV_DemandST PAULS RDWinter 2026/27</v>
      </c>
      <c r="H856" t="s">
        <v>408</v>
      </c>
      <c r="I856" s="64">
        <v>6.3252576000000005E-2</v>
      </c>
      <c r="J856" s="5">
        <v>46327</v>
      </c>
      <c r="K856" s="5">
        <v>46477</v>
      </c>
      <c r="L856" t="s">
        <v>409</v>
      </c>
      <c r="N856" s="63">
        <v>0.75</v>
      </c>
      <c r="O856" s="63">
        <v>0.83333333333333337</v>
      </c>
      <c r="P856" s="63" t="str">
        <f t="shared" si="40"/>
        <v>18:00 - 20:00</v>
      </c>
      <c r="Q856" t="s">
        <v>415</v>
      </c>
      <c r="R856">
        <v>216</v>
      </c>
      <c r="S856" t="s">
        <v>415</v>
      </c>
      <c r="T856" t="s">
        <v>415</v>
      </c>
      <c r="U856" t="s">
        <v>415</v>
      </c>
      <c r="V856">
        <v>70</v>
      </c>
      <c r="W856" s="5" t="str">
        <f t="shared" si="41"/>
        <v>LTSU_LV_DemandST PAULS RD</v>
      </c>
    </row>
    <row r="857" spans="1:23" hidden="1">
      <c r="A857" t="s">
        <v>416</v>
      </c>
      <c r="B857" t="s">
        <v>319</v>
      </c>
      <c r="C857" t="s">
        <v>48</v>
      </c>
      <c r="D857" t="s">
        <v>413</v>
      </c>
      <c r="E857" s="3">
        <v>0.4</v>
      </c>
      <c r="F857" t="s">
        <v>407</v>
      </c>
      <c r="G857" t="str">
        <f t="shared" si="39"/>
        <v>LTSU_LV_DemandSTAINES RD R/O 73Winter 2026/27</v>
      </c>
      <c r="H857" t="s">
        <v>408</v>
      </c>
      <c r="I857" s="64">
        <v>0.01</v>
      </c>
      <c r="J857" s="5">
        <v>46327</v>
      </c>
      <c r="K857" s="5">
        <v>46477</v>
      </c>
      <c r="L857" t="s">
        <v>409</v>
      </c>
      <c r="N857" s="63">
        <v>0.75</v>
      </c>
      <c r="O857" s="63">
        <v>0.83333333333333337</v>
      </c>
      <c r="P857" s="63" t="str">
        <f t="shared" si="40"/>
        <v>18:00 - 20:00</v>
      </c>
      <c r="Q857" t="s">
        <v>415</v>
      </c>
      <c r="R857">
        <v>216</v>
      </c>
      <c r="S857" t="s">
        <v>415</v>
      </c>
      <c r="T857" t="s">
        <v>415</v>
      </c>
      <c r="U857" t="s">
        <v>415</v>
      </c>
      <c r="V857">
        <v>70</v>
      </c>
      <c r="W857" s="5" t="str">
        <f t="shared" si="41"/>
        <v>LTSU_LV_DemandSTAINES RD R/O 73</v>
      </c>
    </row>
    <row r="858" spans="1:23" hidden="1">
      <c r="A858" t="s">
        <v>416</v>
      </c>
      <c r="B858" t="s">
        <v>320</v>
      </c>
      <c r="C858" t="s">
        <v>48</v>
      </c>
      <c r="D858" t="s">
        <v>406</v>
      </c>
      <c r="E858" s="3">
        <v>0.4</v>
      </c>
      <c r="F858" t="s">
        <v>407</v>
      </c>
      <c r="G858" t="str">
        <f t="shared" si="39"/>
        <v>LTSU_LV_DemandSTANDEN AVWinter 2026/27</v>
      </c>
      <c r="H858" t="s">
        <v>408</v>
      </c>
      <c r="I858" s="64">
        <v>1.0899535500000003E-2</v>
      </c>
      <c r="J858" s="5">
        <v>46327</v>
      </c>
      <c r="K858" s="5">
        <v>46477</v>
      </c>
      <c r="L858" t="s">
        <v>409</v>
      </c>
      <c r="N858" s="63">
        <v>0.75</v>
      </c>
      <c r="O858" s="63">
        <v>0.83333333333333337</v>
      </c>
      <c r="P858" s="63" t="str">
        <f t="shared" si="40"/>
        <v>18:00 - 20:00</v>
      </c>
      <c r="Q858" t="s">
        <v>415</v>
      </c>
      <c r="R858">
        <v>216</v>
      </c>
      <c r="S858" t="s">
        <v>415</v>
      </c>
      <c r="T858" t="s">
        <v>415</v>
      </c>
      <c r="U858" t="s">
        <v>415</v>
      </c>
      <c r="V858">
        <v>70</v>
      </c>
      <c r="W858" s="5" t="str">
        <f t="shared" si="41"/>
        <v>LTSU_LV_DemandSTANDEN AV</v>
      </c>
    </row>
    <row r="859" spans="1:23" hidden="1">
      <c r="A859" t="s">
        <v>416</v>
      </c>
      <c r="B859" t="s">
        <v>321</v>
      </c>
      <c r="C859" t="s">
        <v>48</v>
      </c>
      <c r="D859" t="s">
        <v>413</v>
      </c>
      <c r="E859" s="3">
        <v>0.4</v>
      </c>
      <c r="F859" t="s">
        <v>407</v>
      </c>
      <c r="G859" t="str">
        <f t="shared" si="39"/>
        <v>LTSU_LV_DemandSTANHOPE GDNS 71Winter 2026/27</v>
      </c>
      <c r="H859" t="s">
        <v>408</v>
      </c>
      <c r="I859" s="64">
        <v>0.01</v>
      </c>
      <c r="J859" s="5">
        <v>46327</v>
      </c>
      <c r="K859" s="5">
        <v>46477</v>
      </c>
      <c r="L859" t="s">
        <v>409</v>
      </c>
      <c r="N859" s="63">
        <v>0.75</v>
      </c>
      <c r="O859" s="63">
        <v>0.83333333333333337</v>
      </c>
      <c r="P859" s="63" t="str">
        <f t="shared" si="40"/>
        <v>18:00 - 20:00</v>
      </c>
      <c r="Q859" t="s">
        <v>415</v>
      </c>
      <c r="R859">
        <v>216</v>
      </c>
      <c r="S859" t="s">
        <v>415</v>
      </c>
      <c r="T859" t="s">
        <v>415</v>
      </c>
      <c r="U859" t="s">
        <v>415</v>
      </c>
      <c r="V859">
        <v>70</v>
      </c>
      <c r="W859" s="5" t="str">
        <f t="shared" si="41"/>
        <v>LTSU_LV_DemandSTANHOPE GDNS 71</v>
      </c>
    </row>
    <row r="860" spans="1:23" hidden="1">
      <c r="A860" t="s">
        <v>416</v>
      </c>
      <c r="B860" t="s">
        <v>322</v>
      </c>
      <c r="C860" t="s">
        <v>48</v>
      </c>
      <c r="D860" t="s">
        <v>414</v>
      </c>
      <c r="E860" s="3">
        <v>0.4</v>
      </c>
      <c r="F860" t="s">
        <v>407</v>
      </c>
      <c r="G860" t="str">
        <f t="shared" si="39"/>
        <v>LTSU_LV_DemandSTANTON ROADWinter 2026/27</v>
      </c>
      <c r="H860" t="s">
        <v>408</v>
      </c>
      <c r="I860" s="64">
        <v>9.6504019499999982E-2</v>
      </c>
      <c r="J860" s="5">
        <v>46327</v>
      </c>
      <c r="K860" s="5">
        <v>46477</v>
      </c>
      <c r="L860" t="s">
        <v>409</v>
      </c>
      <c r="N860" s="63">
        <v>0.75</v>
      </c>
      <c r="O860" s="63">
        <v>0.83333333333333337</v>
      </c>
      <c r="P860" s="63" t="str">
        <f t="shared" si="40"/>
        <v>18:00 - 20:00</v>
      </c>
      <c r="Q860" t="s">
        <v>415</v>
      </c>
      <c r="R860">
        <v>216</v>
      </c>
      <c r="S860" t="s">
        <v>415</v>
      </c>
      <c r="T860" t="s">
        <v>415</v>
      </c>
      <c r="U860" t="s">
        <v>415</v>
      </c>
      <c r="V860">
        <v>70</v>
      </c>
      <c r="W860" s="5" t="str">
        <f t="shared" si="41"/>
        <v>LTSU_LV_DemandSTANTON ROAD</v>
      </c>
    </row>
    <row r="861" spans="1:23" hidden="1">
      <c r="A861" t="s">
        <v>416</v>
      </c>
      <c r="B861" t="s">
        <v>323</v>
      </c>
      <c r="C861" t="s">
        <v>48</v>
      </c>
      <c r="D861" t="s">
        <v>406</v>
      </c>
      <c r="E861" s="3">
        <v>0.4</v>
      </c>
      <c r="F861" t="s">
        <v>407</v>
      </c>
      <c r="G861" t="str">
        <f t="shared" si="39"/>
        <v>LTSU_LV_DemandSTERRY RDWinter 2026/27</v>
      </c>
      <c r="H861" t="s">
        <v>408</v>
      </c>
      <c r="I861" s="64">
        <v>0.17199814230000002</v>
      </c>
      <c r="J861" s="5">
        <v>46327</v>
      </c>
      <c r="K861" s="5">
        <v>46477</v>
      </c>
      <c r="L861" t="s">
        <v>409</v>
      </c>
      <c r="N861" s="63">
        <v>0.75</v>
      </c>
      <c r="O861" s="63">
        <v>0.83333333333333337</v>
      </c>
      <c r="P861" s="63" t="str">
        <f t="shared" si="40"/>
        <v>18:00 - 20:00</v>
      </c>
      <c r="Q861" t="s">
        <v>415</v>
      </c>
      <c r="R861">
        <v>216</v>
      </c>
      <c r="S861" t="s">
        <v>415</v>
      </c>
      <c r="T861" t="s">
        <v>415</v>
      </c>
      <c r="U861" t="s">
        <v>415</v>
      </c>
      <c r="V861">
        <v>70</v>
      </c>
      <c r="W861" s="5" t="str">
        <f t="shared" si="41"/>
        <v>LTSU_LV_DemandSTERRY RD</v>
      </c>
    </row>
    <row r="862" spans="1:23" hidden="1">
      <c r="A862" t="s">
        <v>416</v>
      </c>
      <c r="B862" t="s">
        <v>326</v>
      </c>
      <c r="C862" t="s">
        <v>48</v>
      </c>
      <c r="D862" t="s">
        <v>406</v>
      </c>
      <c r="E862" s="3">
        <v>0.4</v>
      </c>
      <c r="F862" t="s">
        <v>407</v>
      </c>
      <c r="G862" t="str">
        <f t="shared" si="39"/>
        <v>LTSU_LV_DemandSTOREYS WAY LOCALWinter 2026/27</v>
      </c>
      <c r="H862" t="s">
        <v>408</v>
      </c>
      <c r="I862" s="64">
        <v>0.01</v>
      </c>
      <c r="J862" s="5">
        <v>46327</v>
      </c>
      <c r="K862" s="5">
        <v>46477</v>
      </c>
      <c r="L862" t="s">
        <v>409</v>
      </c>
      <c r="N862" s="63">
        <v>0.75</v>
      </c>
      <c r="O862" s="63">
        <v>0.83333333333333337</v>
      </c>
      <c r="P862" s="63" t="str">
        <f t="shared" si="40"/>
        <v>18:00 - 20:00</v>
      </c>
      <c r="Q862" t="s">
        <v>415</v>
      </c>
      <c r="R862">
        <v>216</v>
      </c>
      <c r="S862" t="s">
        <v>415</v>
      </c>
      <c r="T862" t="s">
        <v>415</v>
      </c>
      <c r="U862" t="s">
        <v>415</v>
      </c>
      <c r="V862">
        <v>70</v>
      </c>
      <c r="W862" s="5" t="str">
        <f t="shared" si="41"/>
        <v>LTSU_LV_DemandSTOREYS WAY LOCAL</v>
      </c>
    </row>
    <row r="863" spans="1:23" hidden="1">
      <c r="A863" t="s">
        <v>416</v>
      </c>
      <c r="B863" t="s">
        <v>327</v>
      </c>
      <c r="C863" t="s">
        <v>48</v>
      </c>
      <c r="D863" t="s">
        <v>406</v>
      </c>
      <c r="E863" s="3">
        <v>0.4</v>
      </c>
      <c r="F863" t="s">
        <v>407</v>
      </c>
      <c r="G863" t="str">
        <f t="shared" si="39"/>
        <v>LTSU_LV_DemandSTRAWBERRY VALEWinter 2026/27</v>
      </c>
      <c r="H863" t="s">
        <v>408</v>
      </c>
      <c r="I863" s="64">
        <v>0.01</v>
      </c>
      <c r="J863" s="5">
        <v>46327</v>
      </c>
      <c r="K863" s="5">
        <v>46477</v>
      </c>
      <c r="L863" t="s">
        <v>409</v>
      </c>
      <c r="N863" s="63">
        <v>0.75</v>
      </c>
      <c r="O863" s="63">
        <v>0.83333333333333337</v>
      </c>
      <c r="P863" s="63" t="str">
        <f t="shared" si="40"/>
        <v>18:00 - 20:00</v>
      </c>
      <c r="Q863" t="s">
        <v>415</v>
      </c>
      <c r="R863">
        <v>216</v>
      </c>
      <c r="S863" t="s">
        <v>415</v>
      </c>
      <c r="T863" t="s">
        <v>415</v>
      </c>
      <c r="U863" t="s">
        <v>415</v>
      </c>
      <c r="V863">
        <v>70</v>
      </c>
      <c r="W863" s="5" t="str">
        <f t="shared" si="41"/>
        <v>LTSU_LV_DemandSTRAWBERRY VALE</v>
      </c>
    </row>
    <row r="864" spans="1:23" hidden="1">
      <c r="A864" t="s">
        <v>416</v>
      </c>
      <c r="B864" t="s">
        <v>328</v>
      </c>
      <c r="C864" t="s">
        <v>48</v>
      </c>
      <c r="D864" t="s">
        <v>406</v>
      </c>
      <c r="E864" s="3">
        <v>0.4</v>
      </c>
      <c r="F864" t="s">
        <v>407</v>
      </c>
      <c r="G864" t="str">
        <f t="shared" si="39"/>
        <v>LTSU_LV_DemandSTUART RDWinter 2026/27</v>
      </c>
      <c r="H864" t="s">
        <v>408</v>
      </c>
      <c r="I864" s="64">
        <v>4.2683627385000027E-2</v>
      </c>
      <c r="J864" s="5">
        <v>46327</v>
      </c>
      <c r="K864" s="5">
        <v>46477</v>
      </c>
      <c r="L864" t="s">
        <v>409</v>
      </c>
      <c r="N864" s="63">
        <v>0.75</v>
      </c>
      <c r="O864" s="63">
        <v>0.83333333333333337</v>
      </c>
      <c r="P864" s="63" t="str">
        <f t="shared" si="40"/>
        <v>18:00 - 20:00</v>
      </c>
      <c r="Q864" t="s">
        <v>415</v>
      </c>
      <c r="R864">
        <v>216</v>
      </c>
      <c r="S864" t="s">
        <v>415</v>
      </c>
      <c r="T864" t="s">
        <v>415</v>
      </c>
      <c r="U864" t="s">
        <v>415</v>
      </c>
      <c r="V864">
        <v>70</v>
      </c>
      <c r="W864" s="5" t="str">
        <f t="shared" si="41"/>
        <v>LTSU_LV_DemandSTUART RD</v>
      </c>
    </row>
    <row r="865" spans="1:23" hidden="1">
      <c r="A865" t="s">
        <v>416</v>
      </c>
      <c r="B865" t="s">
        <v>330</v>
      </c>
      <c r="C865" t="s">
        <v>48</v>
      </c>
      <c r="D865" t="s">
        <v>414</v>
      </c>
      <c r="E865" s="3">
        <v>0.4</v>
      </c>
      <c r="F865" t="s">
        <v>407</v>
      </c>
      <c r="G865" t="str">
        <f t="shared" si="39"/>
        <v>LTSU_LV_DemandSUN LANEWinter 2026/27</v>
      </c>
      <c r="H865" t="s">
        <v>408</v>
      </c>
      <c r="I865" s="64">
        <v>4.937003310000003E-2</v>
      </c>
      <c r="J865" s="5">
        <v>46327</v>
      </c>
      <c r="K865" s="5">
        <v>46477</v>
      </c>
      <c r="L865" t="s">
        <v>409</v>
      </c>
      <c r="N865" s="63">
        <v>0.75</v>
      </c>
      <c r="O865" s="63">
        <v>0.83333333333333337</v>
      </c>
      <c r="P865" s="63" t="str">
        <f t="shared" si="40"/>
        <v>18:00 - 20:00</v>
      </c>
      <c r="Q865" t="s">
        <v>415</v>
      </c>
      <c r="R865">
        <v>216</v>
      </c>
      <c r="S865" t="s">
        <v>415</v>
      </c>
      <c r="T865" t="s">
        <v>415</v>
      </c>
      <c r="U865" t="s">
        <v>415</v>
      </c>
      <c r="V865">
        <v>70</v>
      </c>
      <c r="W865" s="5" t="str">
        <f t="shared" si="41"/>
        <v>LTSU_LV_DemandSUN LANE</v>
      </c>
    </row>
    <row r="866" spans="1:23" hidden="1">
      <c r="A866" t="s">
        <v>416</v>
      </c>
      <c r="B866" t="s">
        <v>332</v>
      </c>
      <c r="C866" t="s">
        <v>48</v>
      </c>
      <c r="D866" t="s">
        <v>406</v>
      </c>
      <c r="E866" s="3">
        <v>0.4</v>
      </c>
      <c r="F866" t="s">
        <v>407</v>
      </c>
      <c r="G866" t="str">
        <f t="shared" si="39"/>
        <v>LTSU_LV_DemandSYDNEY ROADWinter 2026/27</v>
      </c>
      <c r="H866" t="s">
        <v>408</v>
      </c>
      <c r="I866" s="64">
        <v>2.1247354169999982E-2</v>
      </c>
      <c r="J866" s="5">
        <v>46327</v>
      </c>
      <c r="K866" s="5">
        <v>46477</v>
      </c>
      <c r="L866" t="s">
        <v>409</v>
      </c>
      <c r="N866" s="63">
        <v>0.75</v>
      </c>
      <c r="O866" s="63">
        <v>0.83333333333333337</v>
      </c>
      <c r="P866" s="63" t="str">
        <f t="shared" si="40"/>
        <v>18:00 - 20:00</v>
      </c>
      <c r="Q866" t="s">
        <v>415</v>
      </c>
      <c r="R866">
        <v>216</v>
      </c>
      <c r="S866" t="s">
        <v>415</v>
      </c>
      <c r="T866" t="s">
        <v>415</v>
      </c>
      <c r="U866" t="s">
        <v>415</v>
      </c>
      <c r="V866">
        <v>70</v>
      </c>
      <c r="W866" s="5" t="str">
        <f t="shared" si="41"/>
        <v>LTSU_LV_DemandSYDNEY ROAD</v>
      </c>
    </row>
    <row r="867" spans="1:23" hidden="1">
      <c r="A867" t="s">
        <v>416</v>
      </c>
      <c r="B867" t="s">
        <v>333</v>
      </c>
      <c r="C867" t="s">
        <v>48</v>
      </c>
      <c r="D867" t="s">
        <v>406</v>
      </c>
      <c r="E867" s="3">
        <v>0.4</v>
      </c>
      <c r="F867" t="s">
        <v>407</v>
      </c>
      <c r="G867" t="str">
        <f t="shared" si="39"/>
        <v>LTSU_LV_DemandTALBOT RDWinter 2026/27</v>
      </c>
      <c r="H867" t="s">
        <v>408</v>
      </c>
      <c r="I867" s="64">
        <v>2.5157275500000017E-2</v>
      </c>
      <c r="J867" s="5">
        <v>46327</v>
      </c>
      <c r="K867" s="5">
        <v>46477</v>
      </c>
      <c r="L867" t="s">
        <v>409</v>
      </c>
      <c r="N867" s="63">
        <v>0.75</v>
      </c>
      <c r="O867" s="63">
        <v>0.83333333333333337</v>
      </c>
      <c r="P867" s="63" t="str">
        <f t="shared" si="40"/>
        <v>18:00 - 20:00</v>
      </c>
      <c r="Q867" t="s">
        <v>415</v>
      </c>
      <c r="R867">
        <v>216</v>
      </c>
      <c r="S867" t="s">
        <v>415</v>
      </c>
      <c r="T867" t="s">
        <v>415</v>
      </c>
      <c r="U867" t="s">
        <v>415</v>
      </c>
      <c r="V867">
        <v>70</v>
      </c>
      <c r="W867" s="5" t="str">
        <f t="shared" si="41"/>
        <v>LTSU_LV_DemandTALBOT RD</v>
      </c>
    </row>
    <row r="868" spans="1:23" hidden="1">
      <c r="A868" t="s">
        <v>416</v>
      </c>
      <c r="B868" t="s">
        <v>334</v>
      </c>
      <c r="C868" t="s">
        <v>48</v>
      </c>
      <c r="D868" t="s">
        <v>413</v>
      </c>
      <c r="E868" s="3">
        <v>0.4</v>
      </c>
      <c r="F868" t="s">
        <v>407</v>
      </c>
      <c r="G868" t="str">
        <f t="shared" si="39"/>
        <v>LTSU_LV_DemandTANFIELD AVEWinter 2026/27</v>
      </c>
      <c r="H868" t="s">
        <v>408</v>
      </c>
      <c r="I868" s="64">
        <v>0.12769296500000005</v>
      </c>
      <c r="J868" s="5">
        <v>46327</v>
      </c>
      <c r="K868" s="5">
        <v>46477</v>
      </c>
      <c r="L868" t="s">
        <v>409</v>
      </c>
      <c r="N868" s="63">
        <v>0.75</v>
      </c>
      <c r="O868" s="63">
        <v>0.83333333333333337</v>
      </c>
      <c r="P868" s="63" t="str">
        <f t="shared" si="40"/>
        <v>18:00 - 20:00</v>
      </c>
      <c r="Q868" t="s">
        <v>415</v>
      </c>
      <c r="R868">
        <v>216</v>
      </c>
      <c r="S868" t="s">
        <v>415</v>
      </c>
      <c r="T868" t="s">
        <v>415</v>
      </c>
      <c r="U868" t="s">
        <v>415</v>
      </c>
      <c r="V868">
        <v>70</v>
      </c>
      <c r="W868" s="5" t="str">
        <f t="shared" si="41"/>
        <v>LTSU_LV_DemandTANFIELD AVE</v>
      </c>
    </row>
    <row r="869" spans="1:23" hidden="1">
      <c r="A869" t="s">
        <v>416</v>
      </c>
      <c r="B869" t="s">
        <v>336</v>
      </c>
      <c r="C869" t="s">
        <v>48</v>
      </c>
      <c r="D869" t="s">
        <v>406</v>
      </c>
      <c r="E869" s="3">
        <v>0.4</v>
      </c>
      <c r="F869" t="s">
        <v>407</v>
      </c>
      <c r="G869" t="str">
        <f t="shared" si="39"/>
        <v>LTSU_LV_DemandTHE BARNWinter 2026/27</v>
      </c>
      <c r="H869" t="s">
        <v>408</v>
      </c>
      <c r="I869" s="64">
        <v>8.7067341584999999E-2</v>
      </c>
      <c r="J869" s="5">
        <v>46327</v>
      </c>
      <c r="K869" s="5">
        <v>46477</v>
      </c>
      <c r="L869" t="s">
        <v>409</v>
      </c>
      <c r="N869" s="63">
        <v>0.75</v>
      </c>
      <c r="O869" s="63">
        <v>0.83333333333333337</v>
      </c>
      <c r="P869" s="63" t="str">
        <f t="shared" si="40"/>
        <v>18:00 - 20:00</v>
      </c>
      <c r="Q869" t="s">
        <v>415</v>
      </c>
      <c r="R869">
        <v>216</v>
      </c>
      <c r="S869" t="s">
        <v>415</v>
      </c>
      <c r="T869" t="s">
        <v>415</v>
      </c>
      <c r="U869" t="s">
        <v>415</v>
      </c>
      <c r="V869">
        <v>70</v>
      </c>
      <c r="W869" s="5" t="str">
        <f t="shared" si="41"/>
        <v>LTSU_LV_DemandTHE BARN</v>
      </c>
    </row>
    <row r="870" spans="1:23" hidden="1">
      <c r="A870" t="s">
        <v>416</v>
      </c>
      <c r="B870" t="s">
        <v>337</v>
      </c>
      <c r="C870" t="s">
        <v>48</v>
      </c>
      <c r="D870" t="s">
        <v>406</v>
      </c>
      <c r="E870" s="3">
        <v>0.4</v>
      </c>
      <c r="F870" t="s">
        <v>407</v>
      </c>
      <c r="G870" t="str">
        <f t="shared" si="39"/>
        <v>LTSU_LV_DemandTHE DENE ADJ 56Winter 2026/27</v>
      </c>
      <c r="H870" t="s">
        <v>408</v>
      </c>
      <c r="I870" s="64">
        <v>0.01</v>
      </c>
      <c r="J870" s="5">
        <v>46327</v>
      </c>
      <c r="K870" s="5">
        <v>46477</v>
      </c>
      <c r="L870" t="s">
        <v>409</v>
      </c>
      <c r="N870" s="63">
        <v>0.75</v>
      </c>
      <c r="O870" s="63">
        <v>0.83333333333333337</v>
      </c>
      <c r="P870" s="63" t="str">
        <f t="shared" si="40"/>
        <v>18:00 - 20:00</v>
      </c>
      <c r="Q870" t="s">
        <v>415</v>
      </c>
      <c r="R870">
        <v>216</v>
      </c>
      <c r="S870" t="s">
        <v>415</v>
      </c>
      <c r="T870" t="s">
        <v>415</v>
      </c>
      <c r="U870" t="s">
        <v>415</v>
      </c>
      <c r="V870">
        <v>70</v>
      </c>
      <c r="W870" s="5" t="str">
        <f t="shared" si="41"/>
        <v>LTSU_LV_DemandTHE DENE ADJ 56</v>
      </c>
    </row>
    <row r="871" spans="1:23" hidden="1">
      <c r="A871" t="s">
        <v>416</v>
      </c>
      <c r="B871" t="s">
        <v>340</v>
      </c>
      <c r="C871" t="s">
        <v>48</v>
      </c>
      <c r="D871" t="s">
        <v>406</v>
      </c>
      <c r="E871" s="3">
        <v>0.4</v>
      </c>
      <c r="F871" t="s">
        <v>407</v>
      </c>
      <c r="G871" t="str">
        <f t="shared" si="39"/>
        <v>LTSU_LV_DemandTHOMPSON ROADWinter 2026/27</v>
      </c>
      <c r="H871" t="s">
        <v>408</v>
      </c>
      <c r="I871" s="64">
        <v>3.5670010000000037E-2</v>
      </c>
      <c r="J871" s="5">
        <v>46327</v>
      </c>
      <c r="K871" s="5">
        <v>46477</v>
      </c>
      <c r="L871" t="s">
        <v>409</v>
      </c>
      <c r="N871" s="63">
        <v>0.75</v>
      </c>
      <c r="O871" s="63">
        <v>0.83333333333333337</v>
      </c>
      <c r="P871" s="63" t="str">
        <f t="shared" si="40"/>
        <v>18:00 - 20:00</v>
      </c>
      <c r="Q871" t="s">
        <v>415</v>
      </c>
      <c r="R871">
        <v>216</v>
      </c>
      <c r="S871" t="s">
        <v>415</v>
      </c>
      <c r="T871" t="s">
        <v>415</v>
      </c>
      <c r="U871" t="s">
        <v>415</v>
      </c>
      <c r="V871">
        <v>70</v>
      </c>
      <c r="W871" s="5" t="str">
        <f t="shared" si="41"/>
        <v>LTSU_LV_DemandTHOMPSON ROAD</v>
      </c>
    </row>
    <row r="872" spans="1:23" hidden="1">
      <c r="A872" t="s">
        <v>416</v>
      </c>
      <c r="B872" t="s">
        <v>341</v>
      </c>
      <c r="C872" t="s">
        <v>48</v>
      </c>
      <c r="D872" t="s">
        <v>406</v>
      </c>
      <c r="E872" s="3">
        <v>0.4</v>
      </c>
      <c r="F872" t="s">
        <v>407</v>
      </c>
      <c r="G872" t="str">
        <f t="shared" si="39"/>
        <v>LTSU_LV_DemandTHORNTON RD FLATSWinter 2026/27</v>
      </c>
      <c r="H872" t="s">
        <v>408</v>
      </c>
      <c r="I872" s="64">
        <v>1.0626646500000003E-2</v>
      </c>
      <c r="J872" s="5">
        <v>46327</v>
      </c>
      <c r="K872" s="5">
        <v>46477</v>
      </c>
      <c r="L872" t="s">
        <v>409</v>
      </c>
      <c r="N872" s="63">
        <v>0.75</v>
      </c>
      <c r="O872" s="63">
        <v>0.83333333333333337</v>
      </c>
      <c r="P872" s="63" t="str">
        <f t="shared" si="40"/>
        <v>18:00 - 20:00</v>
      </c>
      <c r="Q872" t="s">
        <v>415</v>
      </c>
      <c r="R872">
        <v>216</v>
      </c>
      <c r="S872" t="s">
        <v>415</v>
      </c>
      <c r="T872" t="s">
        <v>415</v>
      </c>
      <c r="U872" t="s">
        <v>415</v>
      </c>
      <c r="V872">
        <v>70</v>
      </c>
      <c r="W872" s="5" t="str">
        <f t="shared" si="41"/>
        <v>LTSU_LV_DemandTHORNTON RD FLATS</v>
      </c>
    </row>
    <row r="873" spans="1:23" hidden="1">
      <c r="A873" t="s">
        <v>416</v>
      </c>
      <c r="B873" t="s">
        <v>342</v>
      </c>
      <c r="C873" t="s">
        <v>48</v>
      </c>
      <c r="D873" t="s">
        <v>413</v>
      </c>
      <c r="E873" s="3">
        <v>0.4</v>
      </c>
      <c r="F873" t="s">
        <v>407</v>
      </c>
      <c r="G873" t="str">
        <f t="shared" si="39"/>
        <v>LTSU_LV_DemandTHOROLD RD R/O 227Winter 2026/27</v>
      </c>
      <c r="H873" t="s">
        <v>408</v>
      </c>
      <c r="I873" s="64">
        <v>6.7284087999999964E-2</v>
      </c>
      <c r="J873" s="5">
        <v>46327</v>
      </c>
      <c r="K873" s="5">
        <v>46477</v>
      </c>
      <c r="L873" t="s">
        <v>409</v>
      </c>
      <c r="N873" s="63">
        <v>0.75</v>
      </c>
      <c r="O873" s="63">
        <v>0.83333333333333337</v>
      </c>
      <c r="P873" s="63" t="str">
        <f t="shared" si="40"/>
        <v>18:00 - 20:00</v>
      </c>
      <c r="Q873" t="s">
        <v>415</v>
      </c>
      <c r="R873">
        <v>216</v>
      </c>
      <c r="S873" t="s">
        <v>415</v>
      </c>
      <c r="T873" t="s">
        <v>415</v>
      </c>
      <c r="U873" t="s">
        <v>415</v>
      </c>
      <c r="V873">
        <v>70</v>
      </c>
      <c r="W873" s="5" t="str">
        <f t="shared" si="41"/>
        <v>LTSU_LV_DemandTHOROLD RD R/O 227</v>
      </c>
    </row>
    <row r="874" spans="1:23" hidden="1">
      <c r="A874" t="s">
        <v>416</v>
      </c>
      <c r="B874" t="s">
        <v>344</v>
      </c>
      <c r="C874" t="s">
        <v>48</v>
      </c>
      <c r="D874" t="s">
        <v>406</v>
      </c>
      <c r="E874" s="3">
        <v>0.4</v>
      </c>
      <c r="F874" t="s">
        <v>407</v>
      </c>
      <c r="G874" t="str">
        <f t="shared" si="39"/>
        <v>LTSU_LV_DemandTOWER AVWinter 2026/27</v>
      </c>
      <c r="H874" t="s">
        <v>408</v>
      </c>
      <c r="I874" s="64">
        <v>1.9966313999999975E-2</v>
      </c>
      <c r="J874" s="5">
        <v>46327</v>
      </c>
      <c r="K874" s="5">
        <v>46477</v>
      </c>
      <c r="L874" t="s">
        <v>409</v>
      </c>
      <c r="N874" s="63">
        <v>0.75</v>
      </c>
      <c r="O874" s="63">
        <v>0.83333333333333337</v>
      </c>
      <c r="P874" s="63" t="str">
        <f t="shared" si="40"/>
        <v>18:00 - 20:00</v>
      </c>
      <c r="Q874" t="s">
        <v>415</v>
      </c>
      <c r="R874">
        <v>216</v>
      </c>
      <c r="S874" t="s">
        <v>415</v>
      </c>
      <c r="T874" t="s">
        <v>415</v>
      </c>
      <c r="U874" t="s">
        <v>415</v>
      </c>
      <c r="V874">
        <v>70</v>
      </c>
      <c r="W874" s="5" t="str">
        <f t="shared" si="41"/>
        <v>LTSU_LV_DemandTOWER AV</v>
      </c>
    </row>
    <row r="875" spans="1:23" hidden="1">
      <c r="A875" t="s">
        <v>416</v>
      </c>
      <c r="B875" t="s">
        <v>345</v>
      </c>
      <c r="C875" t="s">
        <v>48</v>
      </c>
      <c r="D875" t="s">
        <v>414</v>
      </c>
      <c r="E875" s="3">
        <v>0.4</v>
      </c>
      <c r="F875" t="s">
        <v>407</v>
      </c>
      <c r="G875" t="str">
        <f t="shared" si="39"/>
        <v>LTSU_LV_DemandTOWERS VIEWWinter 2026/27</v>
      </c>
      <c r="H875" t="s">
        <v>408</v>
      </c>
      <c r="I875" s="64">
        <v>1.041692400000005E-2</v>
      </c>
      <c r="J875" s="5">
        <v>46327</v>
      </c>
      <c r="K875" s="5">
        <v>46477</v>
      </c>
      <c r="L875" t="s">
        <v>409</v>
      </c>
      <c r="N875" s="63">
        <v>0.75</v>
      </c>
      <c r="O875" s="63">
        <v>0.83333333333333337</v>
      </c>
      <c r="P875" s="63" t="str">
        <f t="shared" si="40"/>
        <v>18:00 - 20:00</v>
      </c>
      <c r="Q875" t="s">
        <v>415</v>
      </c>
      <c r="R875">
        <v>216</v>
      </c>
      <c r="S875" t="s">
        <v>415</v>
      </c>
      <c r="T875" t="s">
        <v>415</v>
      </c>
      <c r="U875" t="s">
        <v>415</v>
      </c>
      <c r="V875">
        <v>70</v>
      </c>
      <c r="W875" s="5" t="str">
        <f t="shared" si="41"/>
        <v>LTSU_LV_DemandTOWERS VIEW</v>
      </c>
    </row>
    <row r="876" spans="1:23" hidden="1">
      <c r="A876" t="s">
        <v>416</v>
      </c>
      <c r="B876" t="s">
        <v>346</v>
      </c>
      <c r="C876" t="s">
        <v>48</v>
      </c>
      <c r="D876" t="s">
        <v>414</v>
      </c>
      <c r="E876" s="3">
        <v>0.4</v>
      </c>
      <c r="F876" t="s">
        <v>407</v>
      </c>
      <c r="G876" t="str">
        <f t="shared" si="39"/>
        <v>LTSU_LV_DemandTOWERS VIEW EASTWinter 2026/27</v>
      </c>
      <c r="H876" t="s">
        <v>408</v>
      </c>
      <c r="I876" s="64">
        <v>5.7449692499999983E-2</v>
      </c>
      <c r="J876" s="5">
        <v>46327</v>
      </c>
      <c r="K876" s="5">
        <v>46477</v>
      </c>
      <c r="L876" t="s">
        <v>409</v>
      </c>
      <c r="N876" s="63">
        <v>0.75</v>
      </c>
      <c r="O876" s="63">
        <v>0.83333333333333337</v>
      </c>
      <c r="P876" s="63" t="str">
        <f t="shared" si="40"/>
        <v>18:00 - 20:00</v>
      </c>
      <c r="Q876" t="s">
        <v>415</v>
      </c>
      <c r="R876">
        <v>216</v>
      </c>
      <c r="S876" t="s">
        <v>415</v>
      </c>
      <c r="T876" t="s">
        <v>415</v>
      </c>
      <c r="U876" t="s">
        <v>415</v>
      </c>
      <c r="V876">
        <v>70</v>
      </c>
      <c r="W876" s="5" t="str">
        <f t="shared" si="41"/>
        <v>LTSU_LV_DemandTOWERS VIEW EAST</v>
      </c>
    </row>
    <row r="877" spans="1:23" hidden="1">
      <c r="A877" t="s">
        <v>416</v>
      </c>
      <c r="B877" t="s">
        <v>347</v>
      </c>
      <c r="C877" t="s">
        <v>48</v>
      </c>
      <c r="D877" t="s">
        <v>413</v>
      </c>
      <c r="E877" s="3">
        <v>0.4</v>
      </c>
      <c r="F877" t="s">
        <v>407</v>
      </c>
      <c r="G877" t="str">
        <f t="shared" si="39"/>
        <v>LTSU_LV_DemandTREBOVIR RD 1-3Winter 2026/27</v>
      </c>
      <c r="H877" t="s">
        <v>408</v>
      </c>
      <c r="I877" s="64">
        <v>4.0284372000000013E-2</v>
      </c>
      <c r="J877" s="5">
        <v>46327</v>
      </c>
      <c r="K877" s="5">
        <v>46477</v>
      </c>
      <c r="L877" t="s">
        <v>409</v>
      </c>
      <c r="N877" s="63">
        <v>0.75</v>
      </c>
      <c r="O877" s="63">
        <v>0.83333333333333337</v>
      </c>
      <c r="P877" s="63" t="str">
        <f t="shared" si="40"/>
        <v>18:00 - 20:00</v>
      </c>
      <c r="Q877" t="s">
        <v>415</v>
      </c>
      <c r="R877">
        <v>216</v>
      </c>
      <c r="S877" t="s">
        <v>415</v>
      </c>
      <c r="T877" t="s">
        <v>415</v>
      </c>
      <c r="U877" t="s">
        <v>415</v>
      </c>
      <c r="V877">
        <v>70</v>
      </c>
      <c r="W877" s="5" t="str">
        <f t="shared" si="41"/>
        <v>LTSU_LV_DemandTREBOVIR RD 1-3</v>
      </c>
    </row>
    <row r="878" spans="1:23" hidden="1">
      <c r="A878" t="s">
        <v>416</v>
      </c>
      <c r="B878" t="s">
        <v>348</v>
      </c>
      <c r="C878" t="s">
        <v>48</v>
      </c>
      <c r="D878" t="s">
        <v>406</v>
      </c>
      <c r="E878" s="3">
        <v>0.4</v>
      </c>
      <c r="F878" t="s">
        <v>407</v>
      </c>
      <c r="G878" t="str">
        <f t="shared" si="39"/>
        <v>LTSU_LV_DemandTUBEWAYSWinter 2026/27</v>
      </c>
      <c r="H878" t="s">
        <v>408</v>
      </c>
      <c r="I878" s="64">
        <v>0.01</v>
      </c>
      <c r="J878" s="5">
        <v>46327</v>
      </c>
      <c r="K878" s="5">
        <v>46477</v>
      </c>
      <c r="L878" t="s">
        <v>409</v>
      </c>
      <c r="N878" s="63">
        <v>0.75</v>
      </c>
      <c r="O878" s="63">
        <v>0.83333333333333337</v>
      </c>
      <c r="P878" s="63" t="str">
        <f t="shared" si="40"/>
        <v>18:00 - 20:00</v>
      </c>
      <c r="Q878" t="s">
        <v>415</v>
      </c>
      <c r="R878">
        <v>216</v>
      </c>
      <c r="S878" t="s">
        <v>415</v>
      </c>
      <c r="T878" t="s">
        <v>415</v>
      </c>
      <c r="U878" t="s">
        <v>415</v>
      </c>
      <c r="V878">
        <v>70</v>
      </c>
      <c r="W878" s="5" t="str">
        <f t="shared" si="41"/>
        <v>LTSU_LV_DemandTUBEWAYS</v>
      </c>
    </row>
    <row r="879" spans="1:23" hidden="1">
      <c r="A879" t="s">
        <v>416</v>
      </c>
      <c r="B879" t="s">
        <v>349</v>
      </c>
      <c r="C879" t="s">
        <v>48</v>
      </c>
      <c r="D879" t="s">
        <v>413</v>
      </c>
      <c r="E879" s="3">
        <v>0.4</v>
      </c>
      <c r="F879" t="s">
        <v>407</v>
      </c>
      <c r="G879" t="str">
        <f t="shared" si="39"/>
        <v>LTSU_LV_DemandTWYFORD RD ADJ 31Winter 2026/27</v>
      </c>
      <c r="H879" t="s">
        <v>408</v>
      </c>
      <c r="I879" s="64">
        <v>0.01</v>
      </c>
      <c r="J879" s="5">
        <v>46327</v>
      </c>
      <c r="K879" s="5">
        <v>46477</v>
      </c>
      <c r="L879" t="s">
        <v>409</v>
      </c>
      <c r="N879" s="63">
        <v>0.75</v>
      </c>
      <c r="O879" s="63">
        <v>0.83333333333333337</v>
      </c>
      <c r="P879" s="63" t="str">
        <f t="shared" si="40"/>
        <v>18:00 - 20:00</v>
      </c>
      <c r="Q879" t="s">
        <v>415</v>
      </c>
      <c r="R879">
        <v>216</v>
      </c>
      <c r="S879" t="s">
        <v>415</v>
      </c>
      <c r="T879" t="s">
        <v>415</v>
      </c>
      <c r="U879" t="s">
        <v>415</v>
      </c>
      <c r="V879">
        <v>70</v>
      </c>
      <c r="W879" s="5" t="str">
        <f t="shared" si="41"/>
        <v>LTSU_LV_DemandTWYFORD RD ADJ 31</v>
      </c>
    </row>
    <row r="880" spans="1:23" hidden="1">
      <c r="A880" t="s">
        <v>416</v>
      </c>
      <c r="B880" t="s">
        <v>350</v>
      </c>
      <c r="C880" t="s">
        <v>48</v>
      </c>
      <c r="D880" t="s">
        <v>414</v>
      </c>
      <c r="E880" s="3">
        <v>0.4</v>
      </c>
      <c r="F880" t="s">
        <v>407</v>
      </c>
      <c r="G880" t="str">
        <f t="shared" si="39"/>
        <v>LTSU_LV_DemandUNITED DAIRIESWinter 2026/27</v>
      </c>
      <c r="H880" t="s">
        <v>408</v>
      </c>
      <c r="I880" s="64">
        <v>9.9503702000000027E-2</v>
      </c>
      <c r="J880" s="5">
        <v>46327</v>
      </c>
      <c r="K880" s="5">
        <v>46477</v>
      </c>
      <c r="L880" t="s">
        <v>409</v>
      </c>
      <c r="N880" s="63">
        <v>0.75</v>
      </c>
      <c r="O880" s="63">
        <v>0.83333333333333337</v>
      </c>
      <c r="P880" s="63" t="str">
        <f t="shared" si="40"/>
        <v>18:00 - 20:00</v>
      </c>
      <c r="Q880" t="s">
        <v>415</v>
      </c>
      <c r="R880">
        <v>216</v>
      </c>
      <c r="S880" t="s">
        <v>415</v>
      </c>
      <c r="T880" t="s">
        <v>415</v>
      </c>
      <c r="U880" t="s">
        <v>415</v>
      </c>
      <c r="V880">
        <v>70</v>
      </c>
      <c r="W880" s="5" t="str">
        <f t="shared" si="41"/>
        <v>LTSU_LV_DemandUNITED DAIRIES</v>
      </c>
    </row>
    <row r="881" spans="1:23" hidden="1">
      <c r="A881" t="s">
        <v>416</v>
      </c>
      <c r="B881" t="s">
        <v>351</v>
      </c>
      <c r="C881" t="s">
        <v>48</v>
      </c>
      <c r="D881" t="s">
        <v>413</v>
      </c>
      <c r="E881" s="3">
        <v>0.4</v>
      </c>
      <c r="F881" t="s">
        <v>407</v>
      </c>
      <c r="G881" t="str">
        <f t="shared" si="39"/>
        <v>LTSU_LV_DemandUPPER CLAPTON RD 37-39Winter 2026/27</v>
      </c>
      <c r="H881" t="s">
        <v>408</v>
      </c>
      <c r="I881" s="64">
        <v>5.4371052000000038E-2</v>
      </c>
      <c r="J881" s="5">
        <v>46327</v>
      </c>
      <c r="K881" s="5">
        <v>46477</v>
      </c>
      <c r="L881" t="s">
        <v>409</v>
      </c>
      <c r="N881" s="63">
        <v>0.75</v>
      </c>
      <c r="O881" s="63">
        <v>0.83333333333333337</v>
      </c>
      <c r="P881" s="63" t="str">
        <f t="shared" si="40"/>
        <v>18:00 - 20:00</v>
      </c>
      <c r="Q881" t="s">
        <v>415</v>
      </c>
      <c r="R881">
        <v>216</v>
      </c>
      <c r="S881" t="s">
        <v>415</v>
      </c>
      <c r="T881" t="s">
        <v>415</v>
      </c>
      <c r="U881" t="s">
        <v>415</v>
      </c>
      <c r="V881">
        <v>70</v>
      </c>
      <c r="W881" s="5" t="str">
        <f t="shared" si="41"/>
        <v>LTSU_LV_DemandUPPER CLAPTON RD 37-39</v>
      </c>
    </row>
    <row r="882" spans="1:23" hidden="1">
      <c r="A882" t="s">
        <v>416</v>
      </c>
      <c r="B882" t="s">
        <v>352</v>
      </c>
      <c r="C882" t="s">
        <v>48</v>
      </c>
      <c r="D882" t="s">
        <v>413</v>
      </c>
      <c r="E882" s="3">
        <v>0.4</v>
      </c>
      <c r="F882" t="s">
        <v>407</v>
      </c>
      <c r="G882" t="str">
        <f t="shared" si="39"/>
        <v>LTSU_LV_DemandUPPER HOLLOWAY STATIONWinter 2026/27</v>
      </c>
      <c r="H882" t="s">
        <v>408</v>
      </c>
      <c r="I882" s="64">
        <v>2.3057931500000017E-2</v>
      </c>
      <c r="J882" s="5">
        <v>46327</v>
      </c>
      <c r="K882" s="5">
        <v>46477</v>
      </c>
      <c r="L882" t="s">
        <v>409</v>
      </c>
      <c r="N882" s="63">
        <v>0.75</v>
      </c>
      <c r="O882" s="63">
        <v>0.83333333333333337</v>
      </c>
      <c r="P882" s="63" t="str">
        <f t="shared" si="40"/>
        <v>18:00 - 20:00</v>
      </c>
      <c r="Q882" t="s">
        <v>415</v>
      </c>
      <c r="R882">
        <v>216</v>
      </c>
      <c r="S882" t="s">
        <v>415</v>
      </c>
      <c r="T882" t="s">
        <v>415</v>
      </c>
      <c r="U882" t="s">
        <v>415</v>
      </c>
      <c r="V882">
        <v>70</v>
      </c>
      <c r="W882" s="5" t="str">
        <f t="shared" si="41"/>
        <v>LTSU_LV_DemandUPPER HOLLOWAY STATION</v>
      </c>
    </row>
    <row r="883" spans="1:23" hidden="1">
      <c r="A883" t="s">
        <v>416</v>
      </c>
      <c r="B883" t="s">
        <v>354</v>
      </c>
      <c r="C883" t="s">
        <v>48</v>
      </c>
      <c r="D883" t="s">
        <v>413</v>
      </c>
      <c r="E883" s="3">
        <v>0.4</v>
      </c>
      <c r="F883" t="s">
        <v>407</v>
      </c>
      <c r="G883" t="str">
        <f t="shared" si="39"/>
        <v>LTSU_LV_DemandUPTON LANE WATNEYSWinter 2026/27</v>
      </c>
      <c r="H883" t="s">
        <v>408</v>
      </c>
      <c r="I883" s="64">
        <v>6.3408209500000035E-2</v>
      </c>
      <c r="J883" s="5">
        <v>46327</v>
      </c>
      <c r="K883" s="5">
        <v>46477</v>
      </c>
      <c r="L883" t="s">
        <v>409</v>
      </c>
      <c r="N883" s="63">
        <v>0.75</v>
      </c>
      <c r="O883" s="63">
        <v>0.83333333333333337</v>
      </c>
      <c r="P883" s="63" t="str">
        <f t="shared" si="40"/>
        <v>18:00 - 20:00</v>
      </c>
      <c r="Q883" t="s">
        <v>415</v>
      </c>
      <c r="R883">
        <v>216</v>
      </c>
      <c r="S883" t="s">
        <v>415</v>
      </c>
      <c r="T883" t="s">
        <v>415</v>
      </c>
      <c r="U883" t="s">
        <v>415</v>
      </c>
      <c r="V883">
        <v>70</v>
      </c>
      <c r="W883" s="5" t="str">
        <f t="shared" si="41"/>
        <v>LTSU_LV_DemandUPTON LANE WATNEYS</v>
      </c>
    </row>
    <row r="884" spans="1:23" hidden="1">
      <c r="A884" t="s">
        <v>416</v>
      </c>
      <c r="B884" t="s">
        <v>355</v>
      </c>
      <c r="C884" t="s">
        <v>48</v>
      </c>
      <c r="D884" t="s">
        <v>413</v>
      </c>
      <c r="E884" s="3">
        <v>0.4</v>
      </c>
      <c r="F884" t="s">
        <v>407</v>
      </c>
      <c r="G884" t="str">
        <f t="shared" si="39"/>
        <v>LTSU_LV_DemandVALMAR RD SCHOOLWinter 2026/27</v>
      </c>
      <c r="H884" t="s">
        <v>408</v>
      </c>
      <c r="I884" s="64">
        <v>6.4068890499999975E-2</v>
      </c>
      <c r="J884" s="5">
        <v>46327</v>
      </c>
      <c r="K884" s="5">
        <v>46477</v>
      </c>
      <c r="L884" t="s">
        <v>409</v>
      </c>
      <c r="N884" s="63">
        <v>0.75</v>
      </c>
      <c r="O884" s="63">
        <v>0.83333333333333337</v>
      </c>
      <c r="P884" s="63" t="str">
        <f t="shared" si="40"/>
        <v>18:00 - 20:00</v>
      </c>
      <c r="Q884" t="s">
        <v>415</v>
      </c>
      <c r="R884">
        <v>216</v>
      </c>
      <c r="S884" t="s">
        <v>415</v>
      </c>
      <c r="T884" t="s">
        <v>415</v>
      </c>
      <c r="U884" t="s">
        <v>415</v>
      </c>
      <c r="V884">
        <v>70</v>
      </c>
      <c r="W884" s="5" t="str">
        <f t="shared" si="41"/>
        <v>LTSU_LV_DemandVALMAR RD SCHOOL</v>
      </c>
    </row>
    <row r="885" spans="1:23" hidden="1">
      <c r="A885" t="s">
        <v>416</v>
      </c>
      <c r="B885" t="s">
        <v>356</v>
      </c>
      <c r="C885" t="s">
        <v>48</v>
      </c>
      <c r="D885" t="s">
        <v>406</v>
      </c>
      <c r="E885" s="3">
        <v>0.4</v>
      </c>
      <c r="F885" t="s">
        <v>407</v>
      </c>
      <c r="G885" t="str">
        <f t="shared" si="39"/>
        <v>LTSU_LV_DemandVILLAGEWinter 2026/27</v>
      </c>
      <c r="H885" t="s">
        <v>408</v>
      </c>
      <c r="I885" s="64">
        <v>0.01</v>
      </c>
      <c r="J885" s="5">
        <v>46327</v>
      </c>
      <c r="K885" s="5">
        <v>46477</v>
      </c>
      <c r="L885" t="s">
        <v>409</v>
      </c>
      <c r="N885" s="63">
        <v>0.75</v>
      </c>
      <c r="O885" s="63">
        <v>0.83333333333333337</v>
      </c>
      <c r="P885" s="63" t="str">
        <f t="shared" si="40"/>
        <v>18:00 - 20:00</v>
      </c>
      <c r="Q885" t="s">
        <v>415</v>
      </c>
      <c r="R885">
        <v>216</v>
      </c>
      <c r="S885" t="s">
        <v>415</v>
      </c>
      <c r="T885" t="s">
        <v>415</v>
      </c>
      <c r="U885" t="s">
        <v>415</v>
      </c>
      <c r="V885">
        <v>70</v>
      </c>
      <c r="W885" s="5" t="str">
        <f t="shared" si="41"/>
        <v>LTSU_LV_DemandVILLAGE</v>
      </c>
    </row>
    <row r="886" spans="1:23" hidden="1">
      <c r="A886" t="s">
        <v>416</v>
      </c>
      <c r="B886" t="s">
        <v>357</v>
      </c>
      <c r="C886" t="s">
        <v>48</v>
      </c>
      <c r="D886" t="s">
        <v>414</v>
      </c>
      <c r="E886" s="3">
        <v>0.4</v>
      </c>
      <c r="F886" t="s">
        <v>407</v>
      </c>
      <c r="G886" t="str">
        <f t="shared" si="39"/>
        <v>LTSU_LV_DemandVILLIERS AVENUEWinter 2026/27</v>
      </c>
      <c r="H886" t="s">
        <v>408</v>
      </c>
      <c r="I886" s="64">
        <v>0.01</v>
      </c>
      <c r="J886" s="5">
        <v>46327</v>
      </c>
      <c r="K886" s="5">
        <v>46477</v>
      </c>
      <c r="L886" t="s">
        <v>409</v>
      </c>
      <c r="N886" s="63">
        <v>0.75</v>
      </c>
      <c r="O886" s="63">
        <v>0.83333333333333337</v>
      </c>
      <c r="P886" s="63" t="str">
        <f t="shared" si="40"/>
        <v>18:00 - 20:00</v>
      </c>
      <c r="Q886" t="s">
        <v>415</v>
      </c>
      <c r="R886">
        <v>216</v>
      </c>
      <c r="S886" t="s">
        <v>415</v>
      </c>
      <c r="T886" t="s">
        <v>415</v>
      </c>
      <c r="U886" t="s">
        <v>415</v>
      </c>
      <c r="V886">
        <v>70</v>
      </c>
      <c r="W886" s="5" t="str">
        <f t="shared" si="41"/>
        <v>LTSU_LV_DemandVILLIERS AVENUE</v>
      </c>
    </row>
    <row r="887" spans="1:23" hidden="1">
      <c r="A887" t="s">
        <v>416</v>
      </c>
      <c r="B887" t="s">
        <v>358</v>
      </c>
      <c r="C887" t="s">
        <v>48</v>
      </c>
      <c r="D887" t="s">
        <v>406</v>
      </c>
      <c r="E887" s="3">
        <v>0.4</v>
      </c>
      <c r="F887" t="s">
        <v>407</v>
      </c>
      <c r="G887" t="str">
        <f t="shared" si="39"/>
        <v>LTSU_LV_DemandWALCOTT EASTWinter 2026/27</v>
      </c>
      <c r="H887" t="s">
        <v>408</v>
      </c>
      <c r="I887" s="64">
        <v>6.2064498195000012E-2</v>
      </c>
      <c r="J887" s="5">
        <v>46327</v>
      </c>
      <c r="K887" s="5">
        <v>46477</v>
      </c>
      <c r="L887" t="s">
        <v>409</v>
      </c>
      <c r="N887" s="63">
        <v>0.75</v>
      </c>
      <c r="O887" s="63">
        <v>0.83333333333333337</v>
      </c>
      <c r="P887" s="63" t="str">
        <f t="shared" si="40"/>
        <v>18:00 - 20:00</v>
      </c>
      <c r="Q887" t="s">
        <v>415</v>
      </c>
      <c r="R887">
        <v>216</v>
      </c>
      <c r="S887" t="s">
        <v>415</v>
      </c>
      <c r="T887" t="s">
        <v>415</v>
      </c>
      <c r="U887" t="s">
        <v>415</v>
      </c>
      <c r="V887">
        <v>70</v>
      </c>
      <c r="W887" s="5" t="str">
        <f t="shared" si="41"/>
        <v>LTSU_LV_DemandWALCOTT EAST</v>
      </c>
    </row>
    <row r="888" spans="1:23" hidden="1">
      <c r="A888" t="s">
        <v>416</v>
      </c>
      <c r="B888" t="s">
        <v>359</v>
      </c>
      <c r="C888" t="s">
        <v>48</v>
      </c>
      <c r="D888" t="s">
        <v>414</v>
      </c>
      <c r="E888" s="3">
        <v>0.4</v>
      </c>
      <c r="F888" t="s">
        <v>407</v>
      </c>
      <c r="G888" t="str">
        <f t="shared" si="39"/>
        <v>LTSU_LV_DemandWALTON ROAD (CHURCH FARM SCHOOL)Winter 2026/27</v>
      </c>
      <c r="H888" t="s">
        <v>408</v>
      </c>
      <c r="I888" s="64">
        <v>0.01</v>
      </c>
      <c r="J888" s="5">
        <v>46327</v>
      </c>
      <c r="K888" s="5">
        <v>46477</v>
      </c>
      <c r="L888" t="s">
        <v>409</v>
      </c>
      <c r="N888" s="63">
        <v>0.75</v>
      </c>
      <c r="O888" s="63">
        <v>0.83333333333333337</v>
      </c>
      <c r="P888" s="63" t="str">
        <f t="shared" si="40"/>
        <v>18:00 - 20:00</v>
      </c>
      <c r="Q888" t="s">
        <v>415</v>
      </c>
      <c r="R888">
        <v>216</v>
      </c>
      <c r="S888" t="s">
        <v>415</v>
      </c>
      <c r="T888" t="s">
        <v>415</v>
      </c>
      <c r="U888" t="s">
        <v>415</v>
      </c>
      <c r="V888">
        <v>70</v>
      </c>
      <c r="W888" s="5" t="str">
        <f t="shared" si="41"/>
        <v>LTSU_LV_DemandWALTON ROAD (CHURCH FARM SCHOOL)</v>
      </c>
    </row>
    <row r="889" spans="1:23" hidden="1">
      <c r="A889" t="s">
        <v>416</v>
      </c>
      <c r="B889" t="s">
        <v>360</v>
      </c>
      <c r="C889" t="s">
        <v>48</v>
      </c>
      <c r="D889" t="s">
        <v>414</v>
      </c>
      <c r="E889" s="3">
        <v>0.4</v>
      </c>
      <c r="F889" t="s">
        <v>407</v>
      </c>
      <c r="G889" t="str">
        <f t="shared" si="39"/>
        <v>LTSU_LV_DemandWARHAM ROADWinter 2026/27</v>
      </c>
      <c r="H889" t="s">
        <v>408</v>
      </c>
      <c r="I889" s="64">
        <v>2.7065549999999994E-2</v>
      </c>
      <c r="J889" s="5">
        <v>46327</v>
      </c>
      <c r="K889" s="5">
        <v>46477</v>
      </c>
      <c r="L889" t="s">
        <v>409</v>
      </c>
      <c r="N889" s="63">
        <v>0.75</v>
      </c>
      <c r="O889" s="63">
        <v>0.83333333333333337</v>
      </c>
      <c r="P889" s="63" t="str">
        <f t="shared" si="40"/>
        <v>18:00 - 20:00</v>
      </c>
      <c r="Q889" t="s">
        <v>415</v>
      </c>
      <c r="R889">
        <v>216</v>
      </c>
      <c r="S889" t="s">
        <v>415</v>
      </c>
      <c r="T889" t="s">
        <v>415</v>
      </c>
      <c r="U889" t="s">
        <v>415</v>
      </c>
      <c r="V889">
        <v>70</v>
      </c>
      <c r="W889" s="5" t="str">
        <f t="shared" si="41"/>
        <v>LTSU_LV_DemandWARHAM ROAD</v>
      </c>
    </row>
    <row r="890" spans="1:23" hidden="1">
      <c r="A890" t="s">
        <v>416</v>
      </c>
      <c r="B890" t="s">
        <v>361</v>
      </c>
      <c r="C890" t="s">
        <v>48</v>
      </c>
      <c r="D890" t="s">
        <v>413</v>
      </c>
      <c r="E890" s="3">
        <v>0.4</v>
      </c>
      <c r="F890" t="s">
        <v>407</v>
      </c>
      <c r="G890" t="str">
        <f t="shared" si="39"/>
        <v>LTSU_LV_DemandWARNDON STWinter 2026/27</v>
      </c>
      <c r="H890" t="s">
        <v>408</v>
      </c>
      <c r="I890" s="64">
        <v>1.6660976000000046E-2</v>
      </c>
      <c r="J890" s="5">
        <v>46327</v>
      </c>
      <c r="K890" s="5">
        <v>46477</v>
      </c>
      <c r="L890" t="s">
        <v>409</v>
      </c>
      <c r="N890" s="63">
        <v>0.75</v>
      </c>
      <c r="O890" s="63">
        <v>0.83333333333333337</v>
      </c>
      <c r="P890" s="63" t="str">
        <f t="shared" si="40"/>
        <v>18:00 - 20:00</v>
      </c>
      <c r="Q890" t="s">
        <v>415</v>
      </c>
      <c r="R890">
        <v>216</v>
      </c>
      <c r="S890" t="s">
        <v>415</v>
      </c>
      <c r="T890" t="s">
        <v>415</v>
      </c>
      <c r="U890" t="s">
        <v>415</v>
      </c>
      <c r="V890">
        <v>70</v>
      </c>
      <c r="W890" s="5" t="str">
        <f t="shared" si="41"/>
        <v>LTSU_LV_DemandWARNDON ST</v>
      </c>
    </row>
    <row r="891" spans="1:23" hidden="1">
      <c r="A891" t="s">
        <v>416</v>
      </c>
      <c r="B891" t="s">
        <v>366</v>
      </c>
      <c r="C891" t="s">
        <v>48</v>
      </c>
      <c r="D891" t="s">
        <v>414</v>
      </c>
      <c r="E891" s="3">
        <v>0.4</v>
      </c>
      <c r="F891" t="s">
        <v>407</v>
      </c>
      <c r="G891" t="str">
        <f t="shared" si="39"/>
        <v>LTSU_LV_DemandWESTGATE ROADWinter 2026/27</v>
      </c>
      <c r="H891" t="s">
        <v>408</v>
      </c>
      <c r="I891" s="64">
        <v>1.1603233844999988E-2</v>
      </c>
      <c r="J891" s="5">
        <v>46327</v>
      </c>
      <c r="K891" s="5">
        <v>46477</v>
      </c>
      <c r="L891" t="s">
        <v>409</v>
      </c>
      <c r="N891" s="63">
        <v>0.75</v>
      </c>
      <c r="O891" s="63">
        <v>0.83333333333333337</v>
      </c>
      <c r="P891" s="63" t="str">
        <f t="shared" si="40"/>
        <v>18:00 - 20:00</v>
      </c>
      <c r="Q891" t="s">
        <v>415</v>
      </c>
      <c r="R891">
        <v>216</v>
      </c>
      <c r="S891" t="s">
        <v>415</v>
      </c>
      <c r="T891" t="s">
        <v>415</v>
      </c>
      <c r="U891" t="s">
        <v>415</v>
      </c>
      <c r="V891">
        <v>70</v>
      </c>
      <c r="W891" s="5" t="str">
        <f t="shared" si="41"/>
        <v>LTSU_LV_DemandWESTGATE ROAD</v>
      </c>
    </row>
    <row r="892" spans="1:23" hidden="1">
      <c r="A892" t="s">
        <v>416</v>
      </c>
      <c r="B892" t="s">
        <v>367</v>
      </c>
      <c r="C892" t="s">
        <v>48</v>
      </c>
      <c r="D892" t="s">
        <v>413</v>
      </c>
      <c r="E892" s="3">
        <v>0.4</v>
      </c>
      <c r="F892" t="s">
        <v>407</v>
      </c>
      <c r="G892" t="str">
        <f t="shared" si="39"/>
        <v>LTSU_LV_DemandWHITECROSS ST GOLDEN LN SCHWinter 2026/27</v>
      </c>
      <c r="H892" t="s">
        <v>408</v>
      </c>
      <c r="I892" s="64">
        <v>5.8633140500000007E-2</v>
      </c>
      <c r="J892" s="5">
        <v>46327</v>
      </c>
      <c r="K892" s="5">
        <v>46477</v>
      </c>
      <c r="L892" t="s">
        <v>409</v>
      </c>
      <c r="N892" s="63">
        <v>0.75</v>
      </c>
      <c r="O892" s="63">
        <v>0.83333333333333337</v>
      </c>
      <c r="P892" s="63" t="str">
        <f t="shared" si="40"/>
        <v>18:00 - 20:00</v>
      </c>
      <c r="Q892" t="s">
        <v>415</v>
      </c>
      <c r="R892">
        <v>216</v>
      </c>
      <c r="S892" t="s">
        <v>415</v>
      </c>
      <c r="T892" t="s">
        <v>415</v>
      </c>
      <c r="U892" t="s">
        <v>415</v>
      </c>
      <c r="V892">
        <v>70</v>
      </c>
      <c r="W892" s="5" t="str">
        <f t="shared" si="41"/>
        <v>LTSU_LV_DemandWHITECROSS ST GOLDEN LN SCH</v>
      </c>
    </row>
    <row r="893" spans="1:23" hidden="1">
      <c r="A893" t="s">
        <v>416</v>
      </c>
      <c r="B893" t="s">
        <v>368</v>
      </c>
      <c r="C893" t="s">
        <v>48</v>
      </c>
      <c r="D893" t="s">
        <v>414</v>
      </c>
      <c r="E893" s="3">
        <v>0.4</v>
      </c>
      <c r="F893" t="s">
        <v>407</v>
      </c>
      <c r="G893" t="str">
        <f t="shared" si="39"/>
        <v>LTSU_LV_DemandWHITEHALL ROADWinter 2026/27</v>
      </c>
      <c r="H893" t="s">
        <v>408</v>
      </c>
      <c r="I893" s="64">
        <v>3.229489960000001E-2</v>
      </c>
      <c r="J893" s="5">
        <v>46327</v>
      </c>
      <c r="K893" s="5">
        <v>46477</v>
      </c>
      <c r="L893" t="s">
        <v>409</v>
      </c>
      <c r="N893" s="63">
        <v>0.75</v>
      </c>
      <c r="O893" s="63">
        <v>0.83333333333333337</v>
      </c>
      <c r="P893" s="63" t="str">
        <f t="shared" si="40"/>
        <v>18:00 - 20:00</v>
      </c>
      <c r="Q893" t="s">
        <v>415</v>
      </c>
      <c r="R893">
        <v>216</v>
      </c>
      <c r="S893" t="s">
        <v>415</v>
      </c>
      <c r="T893" t="s">
        <v>415</v>
      </c>
      <c r="U893" t="s">
        <v>415</v>
      </c>
      <c r="V893">
        <v>70</v>
      </c>
      <c r="W893" s="5" t="str">
        <f t="shared" si="41"/>
        <v>LTSU_LV_DemandWHITEHALL ROAD</v>
      </c>
    </row>
    <row r="894" spans="1:23" hidden="1">
      <c r="A894" t="s">
        <v>416</v>
      </c>
      <c r="B894" t="s">
        <v>369</v>
      </c>
      <c r="C894" t="s">
        <v>48</v>
      </c>
      <c r="D894" t="s">
        <v>414</v>
      </c>
      <c r="E894" s="3">
        <v>0.4</v>
      </c>
      <c r="F894" t="s">
        <v>407</v>
      </c>
      <c r="G894" t="str">
        <f t="shared" si="39"/>
        <v>LTSU_LV_DemandWHITEHAWK SCHOOLWinter 2026/27</v>
      </c>
      <c r="H894" t="s">
        <v>408</v>
      </c>
      <c r="I894" s="64">
        <v>2.8034581750000009E-2</v>
      </c>
      <c r="J894" s="5">
        <v>46327</v>
      </c>
      <c r="K894" s="5">
        <v>46477</v>
      </c>
      <c r="L894" t="s">
        <v>409</v>
      </c>
      <c r="N894" s="63">
        <v>0.75</v>
      </c>
      <c r="O894" s="63">
        <v>0.83333333333333337</v>
      </c>
      <c r="P894" s="63" t="str">
        <f t="shared" si="40"/>
        <v>18:00 - 20:00</v>
      </c>
      <c r="Q894" t="s">
        <v>415</v>
      </c>
      <c r="R894">
        <v>216</v>
      </c>
      <c r="S894" t="s">
        <v>415</v>
      </c>
      <c r="T894" t="s">
        <v>415</v>
      </c>
      <c r="U894" t="s">
        <v>415</v>
      </c>
      <c r="V894">
        <v>70</v>
      </c>
      <c r="W894" s="5" t="str">
        <f t="shared" si="41"/>
        <v>LTSU_LV_DemandWHITEHAWK SCHOOL</v>
      </c>
    </row>
    <row r="895" spans="1:23" hidden="1">
      <c r="A895" t="s">
        <v>416</v>
      </c>
      <c r="B895" t="s">
        <v>370</v>
      </c>
      <c r="C895" t="s">
        <v>48</v>
      </c>
      <c r="D895" t="s">
        <v>413</v>
      </c>
      <c r="E895" s="3">
        <v>0.4</v>
      </c>
      <c r="F895" t="s">
        <v>407</v>
      </c>
      <c r="G895" t="str">
        <f t="shared" si="39"/>
        <v>LTSU_LV_DemandWHITEHORSE LANE BARENTS HSEWinter 2026/27</v>
      </c>
      <c r="H895" t="s">
        <v>408</v>
      </c>
      <c r="I895" s="64">
        <v>2.0913603500000044E-2</v>
      </c>
      <c r="J895" s="5">
        <v>46327</v>
      </c>
      <c r="K895" s="5">
        <v>46477</v>
      </c>
      <c r="L895" t="s">
        <v>409</v>
      </c>
      <c r="N895" s="63">
        <v>0.75</v>
      </c>
      <c r="O895" s="63">
        <v>0.83333333333333337</v>
      </c>
      <c r="P895" s="63" t="str">
        <f t="shared" si="40"/>
        <v>18:00 - 20:00</v>
      </c>
      <c r="Q895" t="s">
        <v>415</v>
      </c>
      <c r="R895">
        <v>216</v>
      </c>
      <c r="S895" t="s">
        <v>415</v>
      </c>
      <c r="T895" t="s">
        <v>415</v>
      </c>
      <c r="U895" t="s">
        <v>415</v>
      </c>
      <c r="V895">
        <v>70</v>
      </c>
      <c r="W895" s="5" t="str">
        <f t="shared" si="41"/>
        <v>LTSU_LV_DemandWHITEHORSE LANE BARENTS HSE</v>
      </c>
    </row>
    <row r="896" spans="1:23" hidden="1">
      <c r="A896" t="s">
        <v>416</v>
      </c>
      <c r="B896" t="s">
        <v>371</v>
      </c>
      <c r="C896" t="s">
        <v>48</v>
      </c>
      <c r="D896" t="s">
        <v>413</v>
      </c>
      <c r="E896" s="3">
        <v>0.4</v>
      </c>
      <c r="F896" t="s">
        <v>407</v>
      </c>
      <c r="G896" t="str">
        <f t="shared" si="39"/>
        <v>LTSU_LV_DemandWHITINGS OAKS LANEWinter 2026/27</v>
      </c>
      <c r="H896" t="s">
        <v>408</v>
      </c>
      <c r="I896" s="64">
        <v>1.2024284500000038E-2</v>
      </c>
      <c r="J896" s="5">
        <v>46327</v>
      </c>
      <c r="K896" s="5">
        <v>46477</v>
      </c>
      <c r="L896" t="s">
        <v>409</v>
      </c>
      <c r="N896" s="63">
        <v>0.75</v>
      </c>
      <c r="O896" s="63">
        <v>0.83333333333333337</v>
      </c>
      <c r="P896" s="63" t="str">
        <f t="shared" si="40"/>
        <v>18:00 - 20:00</v>
      </c>
      <c r="Q896" t="s">
        <v>415</v>
      </c>
      <c r="R896">
        <v>216</v>
      </c>
      <c r="S896" t="s">
        <v>415</v>
      </c>
      <c r="T896" t="s">
        <v>415</v>
      </c>
      <c r="U896" t="s">
        <v>415</v>
      </c>
      <c r="V896">
        <v>70</v>
      </c>
      <c r="W896" s="5" t="str">
        <f t="shared" si="41"/>
        <v>LTSU_LV_DemandWHITINGS OAKS LANE</v>
      </c>
    </row>
    <row r="897" spans="1:23" hidden="1">
      <c r="A897" t="s">
        <v>416</v>
      </c>
      <c r="B897" t="s">
        <v>372</v>
      </c>
      <c r="C897" t="s">
        <v>48</v>
      </c>
      <c r="D897" t="s">
        <v>414</v>
      </c>
      <c r="E897" s="3">
        <v>0.4</v>
      </c>
      <c r="F897" t="s">
        <v>407</v>
      </c>
      <c r="G897" t="str">
        <f t="shared" si="39"/>
        <v>LTSU_LV_DemandWICKHAM COURTWinter 2026/27</v>
      </c>
      <c r="H897" t="s">
        <v>408</v>
      </c>
      <c r="I897" s="64">
        <v>0.01</v>
      </c>
      <c r="J897" s="5">
        <v>46327</v>
      </c>
      <c r="K897" s="5">
        <v>46477</v>
      </c>
      <c r="L897" t="s">
        <v>409</v>
      </c>
      <c r="N897" s="63">
        <v>0.75</v>
      </c>
      <c r="O897" s="63">
        <v>0.83333333333333337</v>
      </c>
      <c r="P897" s="63" t="str">
        <f t="shared" si="40"/>
        <v>18:00 - 20:00</v>
      </c>
      <c r="Q897" t="s">
        <v>415</v>
      </c>
      <c r="R897">
        <v>216</v>
      </c>
      <c r="S897" t="s">
        <v>415</v>
      </c>
      <c r="T897" t="s">
        <v>415</v>
      </c>
      <c r="U897" t="s">
        <v>415</v>
      </c>
      <c r="V897">
        <v>70</v>
      </c>
      <c r="W897" s="5" t="str">
        <f t="shared" si="41"/>
        <v>LTSU_LV_DemandWICKHAM COURT</v>
      </c>
    </row>
    <row r="898" spans="1:23" hidden="1">
      <c r="A898" t="s">
        <v>416</v>
      </c>
      <c r="B898" t="s">
        <v>373</v>
      </c>
      <c r="C898" t="s">
        <v>48</v>
      </c>
      <c r="D898" t="s">
        <v>413</v>
      </c>
      <c r="E898" s="3">
        <v>0.4</v>
      </c>
      <c r="F898" t="s">
        <v>407</v>
      </c>
      <c r="G898" t="str">
        <f t="shared" si="39"/>
        <v>LTSU_LV_DemandWINDSOR RD 1Winter 2026/27</v>
      </c>
      <c r="H898" t="s">
        <v>408</v>
      </c>
      <c r="I898" s="64">
        <v>1.0149308499999954E-2</v>
      </c>
      <c r="J898" s="5">
        <v>46327</v>
      </c>
      <c r="K898" s="5">
        <v>46477</v>
      </c>
      <c r="L898" t="s">
        <v>409</v>
      </c>
      <c r="N898" s="63">
        <v>0.75</v>
      </c>
      <c r="O898" s="63">
        <v>0.83333333333333337</v>
      </c>
      <c r="P898" s="63" t="str">
        <f t="shared" si="40"/>
        <v>18:00 - 20:00</v>
      </c>
      <c r="Q898" t="s">
        <v>415</v>
      </c>
      <c r="R898">
        <v>216</v>
      </c>
      <c r="S898" t="s">
        <v>415</v>
      </c>
      <c r="T898" t="s">
        <v>415</v>
      </c>
      <c r="U898" t="s">
        <v>415</v>
      </c>
      <c r="V898">
        <v>70</v>
      </c>
      <c r="W898" s="5" t="str">
        <f t="shared" si="41"/>
        <v>LTSU_LV_DemandWINDSOR RD 1</v>
      </c>
    </row>
    <row r="899" spans="1:23" hidden="1">
      <c r="A899" t="s">
        <v>416</v>
      </c>
      <c r="B899" t="s">
        <v>374</v>
      </c>
      <c r="C899" t="s">
        <v>48</v>
      </c>
      <c r="D899" t="s">
        <v>406</v>
      </c>
      <c r="E899" s="3">
        <v>0.4</v>
      </c>
      <c r="F899" t="s">
        <v>407</v>
      </c>
      <c r="G899" t="str">
        <f t="shared" ref="G899:G962" si="42">_xlfn.CONCAT(C899,B899,F899)</f>
        <v>LTSU_LV_DemandWINIFRED RDWinter 2026/27</v>
      </c>
      <c r="H899" t="s">
        <v>408</v>
      </c>
      <c r="I899" s="64">
        <v>0.01</v>
      </c>
      <c r="J899" s="5">
        <v>46327</v>
      </c>
      <c r="K899" s="5">
        <v>46477</v>
      </c>
      <c r="L899" t="s">
        <v>409</v>
      </c>
      <c r="N899" s="63">
        <v>0.75</v>
      </c>
      <c r="O899" s="63">
        <v>0.83333333333333337</v>
      </c>
      <c r="P899" s="63" t="str">
        <f t="shared" ref="P899:P962" si="43">TEXT(N899,"HH:MM") &amp; " - " &amp; TEXT(O899,"HH:MM")</f>
        <v>18:00 - 20:00</v>
      </c>
      <c r="Q899" t="s">
        <v>415</v>
      </c>
      <c r="R899">
        <v>216</v>
      </c>
      <c r="S899" t="s">
        <v>415</v>
      </c>
      <c r="T899" t="s">
        <v>415</v>
      </c>
      <c r="U899" t="s">
        <v>415</v>
      </c>
      <c r="V899">
        <v>70</v>
      </c>
      <c r="W899" s="5" t="str">
        <f t="shared" ref="W899:W962" si="44">_xlfn.CONCAT(C899,B899)</f>
        <v>LTSU_LV_DemandWINIFRED RD</v>
      </c>
    </row>
    <row r="900" spans="1:23" hidden="1">
      <c r="A900" t="s">
        <v>416</v>
      </c>
      <c r="B900" t="s">
        <v>375</v>
      </c>
      <c r="C900" t="s">
        <v>48</v>
      </c>
      <c r="D900" t="s">
        <v>414</v>
      </c>
      <c r="E900" s="3">
        <v>0.4</v>
      </c>
      <c r="F900" t="s">
        <v>407</v>
      </c>
      <c r="G900" t="str">
        <f t="shared" si="42"/>
        <v>LTSU_LV_DemandWOLSEY DRIVEWinter 2026/27</v>
      </c>
      <c r="H900" t="s">
        <v>408</v>
      </c>
      <c r="I900" s="64">
        <v>1.2558738500000001E-2</v>
      </c>
      <c r="J900" s="5">
        <v>46327</v>
      </c>
      <c r="K900" s="5">
        <v>46477</v>
      </c>
      <c r="L900" t="s">
        <v>409</v>
      </c>
      <c r="N900" s="63">
        <v>0.75</v>
      </c>
      <c r="O900" s="63">
        <v>0.83333333333333337</v>
      </c>
      <c r="P900" s="63" t="str">
        <f t="shared" si="43"/>
        <v>18:00 - 20:00</v>
      </c>
      <c r="Q900" t="s">
        <v>415</v>
      </c>
      <c r="R900">
        <v>216</v>
      </c>
      <c r="S900" t="s">
        <v>415</v>
      </c>
      <c r="T900" t="s">
        <v>415</v>
      </c>
      <c r="U900" t="s">
        <v>415</v>
      </c>
      <c r="V900">
        <v>70</v>
      </c>
      <c r="W900" s="5" t="str">
        <f t="shared" si="44"/>
        <v>LTSU_LV_DemandWOLSEY DRIVE</v>
      </c>
    </row>
    <row r="901" spans="1:23" hidden="1">
      <c r="A901" t="s">
        <v>416</v>
      </c>
      <c r="B901" t="s">
        <v>376</v>
      </c>
      <c r="C901" t="s">
        <v>48</v>
      </c>
      <c r="D901" t="s">
        <v>413</v>
      </c>
      <c r="E901" s="3">
        <v>0.4</v>
      </c>
      <c r="F901" t="s">
        <v>407</v>
      </c>
      <c r="G901" t="str">
        <f t="shared" si="42"/>
        <v>LTSU_LV_DemandWOODBURY RD GIRLS SCHWinter 2026/27</v>
      </c>
      <c r="H901" t="s">
        <v>408</v>
      </c>
      <c r="I901" s="64">
        <v>0.01</v>
      </c>
      <c r="J901" s="5">
        <v>46327</v>
      </c>
      <c r="K901" s="5">
        <v>46477</v>
      </c>
      <c r="L901" t="s">
        <v>409</v>
      </c>
      <c r="N901" s="63">
        <v>0.75</v>
      </c>
      <c r="O901" s="63">
        <v>0.83333333333333337</v>
      </c>
      <c r="P901" s="63" t="str">
        <f t="shared" si="43"/>
        <v>18:00 - 20:00</v>
      </c>
      <c r="Q901" t="s">
        <v>415</v>
      </c>
      <c r="R901">
        <v>216</v>
      </c>
      <c r="S901" t="s">
        <v>415</v>
      </c>
      <c r="T901" t="s">
        <v>415</v>
      </c>
      <c r="U901" t="s">
        <v>415</v>
      </c>
      <c r="V901">
        <v>70</v>
      </c>
      <c r="W901" s="5" t="str">
        <f t="shared" si="44"/>
        <v>LTSU_LV_DemandWOODBURY RD GIRLS SCH</v>
      </c>
    </row>
    <row r="902" spans="1:23" hidden="1">
      <c r="A902" t="s">
        <v>416</v>
      </c>
      <c r="B902" t="s">
        <v>378</v>
      </c>
      <c r="C902" t="s">
        <v>48</v>
      </c>
      <c r="D902" t="s">
        <v>406</v>
      </c>
      <c r="E902" s="3">
        <v>0.4</v>
      </c>
      <c r="F902" t="s">
        <v>407</v>
      </c>
      <c r="G902" t="str">
        <f t="shared" si="42"/>
        <v>LTSU_LV_DemandWOODSIDE RDWinter 2026/27</v>
      </c>
      <c r="H902" t="s">
        <v>408</v>
      </c>
      <c r="I902" s="64">
        <v>4.3330669499999967E-2</v>
      </c>
      <c r="J902" s="5">
        <v>46327</v>
      </c>
      <c r="K902" s="5">
        <v>46477</v>
      </c>
      <c r="L902" t="s">
        <v>409</v>
      </c>
      <c r="N902" s="63">
        <v>0.75</v>
      </c>
      <c r="O902" s="63">
        <v>0.83333333333333337</v>
      </c>
      <c r="P902" s="63" t="str">
        <f t="shared" si="43"/>
        <v>18:00 - 20:00</v>
      </c>
      <c r="Q902" t="s">
        <v>415</v>
      </c>
      <c r="R902">
        <v>216</v>
      </c>
      <c r="S902" t="s">
        <v>415</v>
      </c>
      <c r="T902" t="s">
        <v>415</v>
      </c>
      <c r="U902" t="s">
        <v>415</v>
      </c>
      <c r="V902">
        <v>70</v>
      </c>
      <c r="W902" s="5" t="str">
        <f t="shared" si="44"/>
        <v>LTSU_LV_DemandWOODSIDE RD</v>
      </c>
    </row>
    <row r="903" spans="1:23" hidden="1">
      <c r="A903" t="s">
        <v>416</v>
      </c>
      <c r="B903" t="s">
        <v>379</v>
      </c>
      <c r="C903" t="s">
        <v>48</v>
      </c>
      <c r="D903" t="s">
        <v>413</v>
      </c>
      <c r="E903" s="3">
        <v>0.4</v>
      </c>
      <c r="F903" t="s">
        <v>407</v>
      </c>
      <c r="G903" t="str">
        <f t="shared" si="42"/>
        <v>LTSU_LV_DemandWOODVILLE GDNS 2Winter 2026/27</v>
      </c>
      <c r="H903" t="s">
        <v>408</v>
      </c>
      <c r="I903" s="64">
        <v>2.5991593999999948E-2</v>
      </c>
      <c r="J903" s="5">
        <v>46327</v>
      </c>
      <c r="K903" s="5">
        <v>46477</v>
      </c>
      <c r="L903" t="s">
        <v>409</v>
      </c>
      <c r="N903" s="63">
        <v>0.75</v>
      </c>
      <c r="O903" s="63">
        <v>0.83333333333333337</v>
      </c>
      <c r="P903" s="63" t="str">
        <f t="shared" si="43"/>
        <v>18:00 - 20:00</v>
      </c>
      <c r="Q903" t="s">
        <v>415</v>
      </c>
      <c r="R903">
        <v>216</v>
      </c>
      <c r="S903" t="s">
        <v>415</v>
      </c>
      <c r="T903" t="s">
        <v>415</v>
      </c>
      <c r="U903" t="s">
        <v>415</v>
      </c>
      <c r="V903">
        <v>70</v>
      </c>
      <c r="W903" s="5" t="str">
        <f t="shared" si="44"/>
        <v>LTSU_LV_DemandWOODVILLE GDNS 2</v>
      </c>
    </row>
    <row r="904" spans="1:23" hidden="1">
      <c r="A904" t="s">
        <v>416</v>
      </c>
      <c r="B904" t="s">
        <v>381</v>
      </c>
      <c r="C904" t="s">
        <v>48</v>
      </c>
      <c r="D904" t="s">
        <v>414</v>
      </c>
      <c r="E904" s="3">
        <v>0.4</v>
      </c>
      <c r="F904" t="s">
        <v>407</v>
      </c>
      <c r="G904" t="str">
        <f t="shared" si="42"/>
        <v>LTSU_LV_DemandWRYTHE LANE IND SITEWinter 2026/27</v>
      </c>
      <c r="H904" t="s">
        <v>408</v>
      </c>
      <c r="I904" s="64">
        <v>1.7341992299999998E-2</v>
      </c>
      <c r="J904" s="5">
        <v>46327</v>
      </c>
      <c r="K904" s="5">
        <v>46477</v>
      </c>
      <c r="L904" t="s">
        <v>409</v>
      </c>
      <c r="N904" s="63">
        <v>0.75</v>
      </c>
      <c r="O904" s="63">
        <v>0.83333333333333337</v>
      </c>
      <c r="P904" s="63" t="str">
        <f t="shared" si="43"/>
        <v>18:00 - 20:00</v>
      </c>
      <c r="Q904" t="s">
        <v>415</v>
      </c>
      <c r="R904">
        <v>216</v>
      </c>
      <c r="S904" t="s">
        <v>415</v>
      </c>
      <c r="T904" t="s">
        <v>415</v>
      </c>
      <c r="U904" t="s">
        <v>415</v>
      </c>
      <c r="V904">
        <v>70</v>
      </c>
      <c r="W904" s="5" t="str">
        <f t="shared" si="44"/>
        <v>LTSU_LV_DemandWRYTHE LANE IND SITE</v>
      </c>
    </row>
    <row r="905" spans="1:23" hidden="1">
      <c r="A905" t="s">
        <v>416</v>
      </c>
      <c r="B905" t="s">
        <v>382</v>
      </c>
      <c r="C905" t="s">
        <v>48</v>
      </c>
      <c r="D905" t="s">
        <v>406</v>
      </c>
      <c r="E905" s="3">
        <v>0.4</v>
      </c>
      <c r="F905" t="s">
        <v>407</v>
      </c>
      <c r="G905" t="str">
        <f t="shared" si="42"/>
        <v>LTSU_LV_DemandYARMOUTH RDWinter 2026/27</v>
      </c>
      <c r="H905" t="s">
        <v>408</v>
      </c>
      <c r="I905" s="64">
        <v>2.1689878500000013E-2</v>
      </c>
      <c r="J905" s="5">
        <v>46327</v>
      </c>
      <c r="K905" s="5">
        <v>46477</v>
      </c>
      <c r="L905" t="s">
        <v>409</v>
      </c>
      <c r="N905" s="63">
        <v>0.75</v>
      </c>
      <c r="O905" s="63">
        <v>0.83333333333333337</v>
      </c>
      <c r="P905" s="63" t="str">
        <f t="shared" si="43"/>
        <v>18:00 - 20:00</v>
      </c>
      <c r="Q905" t="s">
        <v>415</v>
      </c>
      <c r="R905">
        <v>216</v>
      </c>
      <c r="S905" t="s">
        <v>415</v>
      </c>
      <c r="T905" t="s">
        <v>415</v>
      </c>
      <c r="U905" t="s">
        <v>415</v>
      </c>
      <c r="V905">
        <v>70</v>
      </c>
      <c r="W905" s="5" t="str">
        <f t="shared" si="44"/>
        <v>LTSU_LV_DemandYARMOUTH RD</v>
      </c>
    </row>
    <row r="906" spans="1:23" hidden="1">
      <c r="A906" t="s">
        <v>416</v>
      </c>
      <c r="B906" t="s">
        <v>50</v>
      </c>
      <c r="C906" t="s">
        <v>48</v>
      </c>
      <c r="D906" t="s">
        <v>414</v>
      </c>
      <c r="E906" s="3">
        <v>0.4</v>
      </c>
      <c r="F906" t="s">
        <v>410</v>
      </c>
      <c r="G906" t="str">
        <f t="shared" si="42"/>
        <v>LTSU_LV_Demand20-22 THE GREENWinter 2027/28</v>
      </c>
      <c r="H906" t="s">
        <v>408</v>
      </c>
      <c r="I906" s="64">
        <v>2.2635476009999975E-2</v>
      </c>
      <c r="J906" s="5">
        <v>46692</v>
      </c>
      <c r="K906" s="5">
        <v>46843</v>
      </c>
      <c r="L906" t="s">
        <v>409</v>
      </c>
      <c r="N906" s="63">
        <v>0.75</v>
      </c>
      <c r="O906" s="63">
        <v>0.83333333333333337</v>
      </c>
      <c r="P906" s="63" t="str">
        <f t="shared" si="43"/>
        <v>18:00 - 20:00</v>
      </c>
      <c r="Q906" t="s">
        <v>415</v>
      </c>
      <c r="R906">
        <v>220</v>
      </c>
      <c r="S906" t="s">
        <v>415</v>
      </c>
      <c r="T906" t="s">
        <v>415</v>
      </c>
      <c r="U906" t="s">
        <v>415</v>
      </c>
      <c r="V906">
        <v>70</v>
      </c>
      <c r="W906" s="5" t="str">
        <f t="shared" si="44"/>
        <v>LTSU_LV_Demand20-22 THE GREEN</v>
      </c>
    </row>
    <row r="907" spans="1:23" hidden="1">
      <c r="A907" t="s">
        <v>416</v>
      </c>
      <c r="B907" t="s">
        <v>52</v>
      </c>
      <c r="C907" t="s">
        <v>48</v>
      </c>
      <c r="D907" t="s">
        <v>406</v>
      </c>
      <c r="E907" s="3">
        <v>0.4</v>
      </c>
      <c r="F907" t="s">
        <v>410</v>
      </c>
      <c r="G907" t="str">
        <f t="shared" si="42"/>
        <v>LTSU_LV_Demand35 LINDEN RDWinter 2027/28</v>
      </c>
      <c r="H907" t="s">
        <v>408</v>
      </c>
      <c r="I907" s="64">
        <v>0.01</v>
      </c>
      <c r="J907" s="5">
        <v>46692</v>
      </c>
      <c r="K907" s="5">
        <v>46843</v>
      </c>
      <c r="L907" t="s">
        <v>409</v>
      </c>
      <c r="N907" s="63">
        <v>0.75</v>
      </c>
      <c r="O907" s="63">
        <v>0.83333333333333337</v>
      </c>
      <c r="P907" s="63" t="str">
        <f t="shared" si="43"/>
        <v>18:00 - 20:00</v>
      </c>
      <c r="Q907" t="s">
        <v>415</v>
      </c>
      <c r="R907">
        <v>220</v>
      </c>
      <c r="S907" t="s">
        <v>415</v>
      </c>
      <c r="T907" t="s">
        <v>415</v>
      </c>
      <c r="U907" t="s">
        <v>415</v>
      </c>
      <c r="V907">
        <v>70</v>
      </c>
      <c r="W907" s="5" t="str">
        <f t="shared" si="44"/>
        <v>LTSU_LV_Demand35 LINDEN RD</v>
      </c>
    </row>
    <row r="908" spans="1:23" hidden="1">
      <c r="A908" t="s">
        <v>416</v>
      </c>
      <c r="B908" t="s">
        <v>54</v>
      </c>
      <c r="C908" t="s">
        <v>48</v>
      </c>
      <c r="D908" t="s">
        <v>413</v>
      </c>
      <c r="E908" s="3">
        <v>0.4</v>
      </c>
      <c r="F908" t="s">
        <v>410</v>
      </c>
      <c r="G908" t="str">
        <f t="shared" si="42"/>
        <v>LTSU_LV_DemandABBEY RDWinter 2027/28</v>
      </c>
      <c r="H908" t="s">
        <v>408</v>
      </c>
      <c r="I908" s="64">
        <v>0.01</v>
      </c>
      <c r="J908" s="5">
        <v>46692</v>
      </c>
      <c r="K908" s="5">
        <v>46843</v>
      </c>
      <c r="L908" t="s">
        <v>409</v>
      </c>
      <c r="N908" s="63">
        <v>0.75</v>
      </c>
      <c r="O908" s="63">
        <v>0.83333333333333337</v>
      </c>
      <c r="P908" s="63" t="str">
        <f t="shared" si="43"/>
        <v>18:00 - 20:00</v>
      </c>
      <c r="Q908" t="s">
        <v>415</v>
      </c>
      <c r="R908">
        <v>220</v>
      </c>
      <c r="S908" t="s">
        <v>415</v>
      </c>
      <c r="T908" t="s">
        <v>415</v>
      </c>
      <c r="U908" t="s">
        <v>415</v>
      </c>
      <c r="V908">
        <v>70</v>
      </c>
      <c r="W908" s="5" t="str">
        <f t="shared" si="44"/>
        <v>LTSU_LV_DemandABBEY RD</v>
      </c>
    </row>
    <row r="909" spans="1:23" hidden="1">
      <c r="A909" t="s">
        <v>416</v>
      </c>
      <c r="B909" t="s">
        <v>56</v>
      </c>
      <c r="C909" t="s">
        <v>48</v>
      </c>
      <c r="D909" t="s">
        <v>406</v>
      </c>
      <c r="E909" s="3">
        <v>0.4</v>
      </c>
      <c r="F909" t="s">
        <v>410</v>
      </c>
      <c r="G909" t="str">
        <f t="shared" si="42"/>
        <v>LTSU_LV_DemandALDER CRESWinter 2027/28</v>
      </c>
      <c r="H909" t="s">
        <v>408</v>
      </c>
      <c r="I909" s="64">
        <v>6.2689867999999982E-2</v>
      </c>
      <c r="J909" s="5">
        <v>46692</v>
      </c>
      <c r="K909" s="5">
        <v>46843</v>
      </c>
      <c r="L909" t="s">
        <v>409</v>
      </c>
      <c r="N909" s="63">
        <v>0.75</v>
      </c>
      <c r="O909" s="63">
        <v>0.83333333333333337</v>
      </c>
      <c r="P909" s="63" t="str">
        <f t="shared" si="43"/>
        <v>18:00 - 20:00</v>
      </c>
      <c r="Q909" t="s">
        <v>415</v>
      </c>
      <c r="R909">
        <v>220</v>
      </c>
      <c r="S909" t="s">
        <v>415</v>
      </c>
      <c r="T909" t="s">
        <v>415</v>
      </c>
      <c r="U909" t="s">
        <v>415</v>
      </c>
      <c r="V909">
        <v>70</v>
      </c>
      <c r="W909" s="5" t="str">
        <f t="shared" si="44"/>
        <v>LTSU_LV_DemandALDER CRES</v>
      </c>
    </row>
    <row r="910" spans="1:23" hidden="1">
      <c r="A910" t="s">
        <v>416</v>
      </c>
      <c r="B910" t="s">
        <v>57</v>
      </c>
      <c r="C910" t="s">
        <v>48</v>
      </c>
      <c r="D910" t="s">
        <v>414</v>
      </c>
      <c r="E910" s="3">
        <v>0.4</v>
      </c>
      <c r="F910" t="s">
        <v>410</v>
      </c>
      <c r="G910" t="str">
        <f t="shared" si="42"/>
        <v>LTSU_LV_DemandALFRED ROADWinter 2027/28</v>
      </c>
      <c r="H910" t="s">
        <v>408</v>
      </c>
      <c r="I910" s="64">
        <v>6.7185463499999987E-2</v>
      </c>
      <c r="J910" s="5">
        <v>46692</v>
      </c>
      <c r="K910" s="5">
        <v>46843</v>
      </c>
      <c r="L910" t="s">
        <v>409</v>
      </c>
      <c r="N910" s="63">
        <v>0.75</v>
      </c>
      <c r="O910" s="63">
        <v>0.83333333333333337</v>
      </c>
      <c r="P910" s="63" t="str">
        <f t="shared" si="43"/>
        <v>18:00 - 20:00</v>
      </c>
      <c r="Q910" t="s">
        <v>415</v>
      </c>
      <c r="R910">
        <v>220</v>
      </c>
      <c r="S910" t="s">
        <v>415</v>
      </c>
      <c r="T910" t="s">
        <v>415</v>
      </c>
      <c r="U910" t="s">
        <v>415</v>
      </c>
      <c r="V910">
        <v>70</v>
      </c>
      <c r="W910" s="5" t="str">
        <f t="shared" si="44"/>
        <v>LTSU_LV_DemandALFRED ROAD</v>
      </c>
    </row>
    <row r="911" spans="1:23" hidden="1">
      <c r="A911" t="s">
        <v>416</v>
      </c>
      <c r="B911" t="s">
        <v>59</v>
      </c>
      <c r="C911" t="s">
        <v>48</v>
      </c>
      <c r="D911" t="s">
        <v>406</v>
      </c>
      <c r="E911" s="3">
        <v>0.4</v>
      </c>
      <c r="F911" t="s">
        <v>410</v>
      </c>
      <c r="G911" t="str">
        <f t="shared" si="42"/>
        <v>LTSU_LV_DemandANGLIAN COMPRESSORSWinter 2027/28</v>
      </c>
      <c r="H911" t="s">
        <v>408</v>
      </c>
      <c r="I911" s="64">
        <v>5.1462191970000036E-2</v>
      </c>
      <c r="J911" s="5">
        <v>46692</v>
      </c>
      <c r="K911" s="5">
        <v>46843</v>
      </c>
      <c r="L911" t="s">
        <v>409</v>
      </c>
      <c r="N911" s="63">
        <v>0.75</v>
      </c>
      <c r="O911" s="63">
        <v>0.83333333333333337</v>
      </c>
      <c r="P911" s="63" t="str">
        <f t="shared" si="43"/>
        <v>18:00 - 20:00</v>
      </c>
      <c r="Q911" t="s">
        <v>415</v>
      </c>
      <c r="R911">
        <v>220</v>
      </c>
      <c r="S911" t="s">
        <v>415</v>
      </c>
      <c r="T911" t="s">
        <v>415</v>
      </c>
      <c r="U911" t="s">
        <v>415</v>
      </c>
      <c r="V911">
        <v>70</v>
      </c>
      <c r="W911" s="5" t="str">
        <f t="shared" si="44"/>
        <v>LTSU_LV_DemandANGLIAN COMPRESSORS</v>
      </c>
    </row>
    <row r="912" spans="1:23" hidden="1">
      <c r="A912" t="s">
        <v>416</v>
      </c>
      <c r="B912" t="s">
        <v>61</v>
      </c>
      <c r="C912" t="s">
        <v>48</v>
      </c>
      <c r="D912" t="s">
        <v>406</v>
      </c>
      <c r="E912" s="3">
        <v>0.4</v>
      </c>
      <c r="F912" t="s">
        <v>410</v>
      </c>
      <c r="G912" t="str">
        <f t="shared" si="42"/>
        <v>LTSU_LV_DemandAPEX BUSINESS CENTREWinter 2027/28</v>
      </c>
      <c r="H912" t="s">
        <v>408</v>
      </c>
      <c r="I912" s="64">
        <v>7.2140515334999988E-2</v>
      </c>
      <c r="J912" s="5">
        <v>46692</v>
      </c>
      <c r="K912" s="5">
        <v>46843</v>
      </c>
      <c r="L912" t="s">
        <v>409</v>
      </c>
      <c r="N912" s="63">
        <v>0.75</v>
      </c>
      <c r="O912" s="63">
        <v>0.83333333333333337</v>
      </c>
      <c r="P912" s="63" t="str">
        <f t="shared" si="43"/>
        <v>18:00 - 20:00</v>
      </c>
      <c r="Q912" t="s">
        <v>415</v>
      </c>
      <c r="R912">
        <v>220</v>
      </c>
      <c r="S912" t="s">
        <v>415</v>
      </c>
      <c r="T912" t="s">
        <v>415</v>
      </c>
      <c r="U912" t="s">
        <v>415</v>
      </c>
      <c r="V912">
        <v>70</v>
      </c>
      <c r="W912" s="5" t="str">
        <f t="shared" si="44"/>
        <v>LTSU_LV_DemandAPEX BUSINESS CENTRE</v>
      </c>
    </row>
    <row r="913" spans="1:23" hidden="1">
      <c r="A913" t="s">
        <v>416</v>
      </c>
      <c r="B913" t="s">
        <v>63</v>
      </c>
      <c r="C913" t="s">
        <v>48</v>
      </c>
      <c r="D913" t="s">
        <v>413</v>
      </c>
      <c r="E913" s="3">
        <v>0.4</v>
      </c>
      <c r="F913" t="s">
        <v>410</v>
      </c>
      <c r="G913" t="str">
        <f t="shared" si="42"/>
        <v>LTSU_LV_DemandARUNDEL DRWinter 2027/28</v>
      </c>
      <c r="H913" t="s">
        <v>408</v>
      </c>
      <c r="I913" s="64">
        <v>8.6403523500000023E-2</v>
      </c>
      <c r="J913" s="5">
        <v>46692</v>
      </c>
      <c r="K913" s="5">
        <v>46843</v>
      </c>
      <c r="L913" t="s">
        <v>409</v>
      </c>
      <c r="N913" s="63">
        <v>0.75</v>
      </c>
      <c r="O913" s="63">
        <v>0.83333333333333337</v>
      </c>
      <c r="P913" s="63" t="str">
        <f t="shared" si="43"/>
        <v>18:00 - 20:00</v>
      </c>
      <c r="Q913" t="s">
        <v>415</v>
      </c>
      <c r="R913">
        <v>220</v>
      </c>
      <c r="S913" t="s">
        <v>415</v>
      </c>
      <c r="T913" t="s">
        <v>415</v>
      </c>
      <c r="U913" t="s">
        <v>415</v>
      </c>
      <c r="V913">
        <v>70</v>
      </c>
      <c r="W913" s="5" t="str">
        <f t="shared" si="44"/>
        <v>LTSU_LV_DemandARUNDEL DR</v>
      </c>
    </row>
    <row r="914" spans="1:23" hidden="1">
      <c r="A914" t="s">
        <v>416</v>
      </c>
      <c r="B914" t="s">
        <v>65</v>
      </c>
      <c r="C914" t="s">
        <v>48</v>
      </c>
      <c r="D914" t="s">
        <v>414</v>
      </c>
      <c r="E914" s="3">
        <v>0.4</v>
      </c>
      <c r="F914" t="s">
        <v>410</v>
      </c>
      <c r="G914" t="str">
        <f t="shared" si="42"/>
        <v>LTSU_LV_DemandASHBURTON ESTATEWinter 2027/28</v>
      </c>
      <c r="H914" t="s">
        <v>408</v>
      </c>
      <c r="I914" s="64">
        <v>4.5476870000000003E-2</v>
      </c>
      <c r="J914" s="5">
        <v>46692</v>
      </c>
      <c r="K914" s="5">
        <v>46843</v>
      </c>
      <c r="L914" t="s">
        <v>409</v>
      </c>
      <c r="N914" s="63">
        <v>0.75</v>
      </c>
      <c r="O914" s="63">
        <v>0.83333333333333337</v>
      </c>
      <c r="P914" s="63" t="str">
        <f t="shared" si="43"/>
        <v>18:00 - 20:00</v>
      </c>
      <c r="Q914" t="s">
        <v>415</v>
      </c>
      <c r="R914">
        <v>220</v>
      </c>
      <c r="S914" t="s">
        <v>415</v>
      </c>
      <c r="T914" t="s">
        <v>415</v>
      </c>
      <c r="U914" t="s">
        <v>415</v>
      </c>
      <c r="V914">
        <v>70</v>
      </c>
      <c r="W914" s="5" t="str">
        <f t="shared" si="44"/>
        <v>LTSU_LV_DemandASHBURTON ESTATE</v>
      </c>
    </row>
    <row r="915" spans="1:23" hidden="1">
      <c r="A915" t="s">
        <v>416</v>
      </c>
      <c r="B915" t="s">
        <v>67</v>
      </c>
      <c r="C915" t="s">
        <v>48</v>
      </c>
      <c r="D915" t="s">
        <v>413</v>
      </c>
      <c r="E915" s="3">
        <v>0.4</v>
      </c>
      <c r="F915" t="s">
        <v>410</v>
      </c>
      <c r="G915" t="str">
        <f t="shared" si="42"/>
        <v>LTSU_LV_DemandASHENDEN RDWinter 2027/28</v>
      </c>
      <c r="H915" t="s">
        <v>408</v>
      </c>
      <c r="I915" s="64">
        <v>0.01</v>
      </c>
      <c r="J915" s="5">
        <v>46692</v>
      </c>
      <c r="K915" s="5">
        <v>46843</v>
      </c>
      <c r="L915" t="s">
        <v>409</v>
      </c>
      <c r="N915" s="63">
        <v>0.75</v>
      </c>
      <c r="O915" s="63">
        <v>0.83333333333333337</v>
      </c>
      <c r="P915" s="63" t="str">
        <f t="shared" si="43"/>
        <v>18:00 - 20:00</v>
      </c>
      <c r="Q915" t="s">
        <v>415</v>
      </c>
      <c r="R915">
        <v>220</v>
      </c>
      <c r="S915" t="s">
        <v>415</v>
      </c>
      <c r="T915" t="s">
        <v>415</v>
      </c>
      <c r="U915" t="s">
        <v>415</v>
      </c>
      <c r="V915">
        <v>70</v>
      </c>
      <c r="W915" s="5" t="str">
        <f t="shared" si="44"/>
        <v>LTSU_LV_DemandASHENDEN RD</v>
      </c>
    </row>
    <row r="916" spans="1:23" hidden="1">
      <c r="A916" t="s">
        <v>416</v>
      </c>
      <c r="B916" t="s">
        <v>69</v>
      </c>
      <c r="C916" t="s">
        <v>48</v>
      </c>
      <c r="D916" t="s">
        <v>414</v>
      </c>
      <c r="E916" s="3">
        <v>0.4</v>
      </c>
      <c r="F916" t="s">
        <v>410</v>
      </c>
      <c r="G916" t="str">
        <f t="shared" si="42"/>
        <v>LTSU_LV_DemandAUGUSTA GARDENSWinter 2027/28</v>
      </c>
      <c r="H916" t="s">
        <v>408</v>
      </c>
      <c r="I916" s="64">
        <v>1.2508382249999991E-2</v>
      </c>
      <c r="J916" s="5">
        <v>46692</v>
      </c>
      <c r="K916" s="5">
        <v>46843</v>
      </c>
      <c r="L916" t="s">
        <v>409</v>
      </c>
      <c r="N916" s="63">
        <v>0.75</v>
      </c>
      <c r="O916" s="63">
        <v>0.83333333333333337</v>
      </c>
      <c r="P916" s="63" t="str">
        <f t="shared" si="43"/>
        <v>18:00 - 20:00</v>
      </c>
      <c r="Q916" t="s">
        <v>415</v>
      </c>
      <c r="R916">
        <v>220</v>
      </c>
      <c r="S916" t="s">
        <v>415</v>
      </c>
      <c r="T916" t="s">
        <v>415</v>
      </c>
      <c r="U916" t="s">
        <v>415</v>
      </c>
      <c r="V916">
        <v>70</v>
      </c>
      <c r="W916" s="5" t="str">
        <f t="shared" si="44"/>
        <v>LTSU_LV_DemandAUGUSTA GARDENS</v>
      </c>
    </row>
    <row r="917" spans="1:23" hidden="1">
      <c r="A917" t="s">
        <v>416</v>
      </c>
      <c r="B917" t="s">
        <v>71</v>
      </c>
      <c r="C917" t="s">
        <v>48</v>
      </c>
      <c r="D917" t="s">
        <v>406</v>
      </c>
      <c r="E917" s="3">
        <v>0.4</v>
      </c>
      <c r="F917" t="s">
        <v>410</v>
      </c>
      <c r="G917" t="str">
        <f t="shared" si="42"/>
        <v>LTSU_LV_DemandAUSTIN FIELDSWinter 2027/28</v>
      </c>
      <c r="H917" t="s">
        <v>408</v>
      </c>
      <c r="I917" s="64">
        <v>1.7380371644999976E-2</v>
      </c>
      <c r="J917" s="5">
        <v>46692</v>
      </c>
      <c r="K917" s="5">
        <v>46843</v>
      </c>
      <c r="L917" t="s">
        <v>409</v>
      </c>
      <c r="N917" s="63">
        <v>0.75</v>
      </c>
      <c r="O917" s="63">
        <v>0.83333333333333337</v>
      </c>
      <c r="P917" s="63" t="str">
        <f t="shared" si="43"/>
        <v>18:00 - 20:00</v>
      </c>
      <c r="Q917" t="s">
        <v>415</v>
      </c>
      <c r="R917">
        <v>220</v>
      </c>
      <c r="S917" t="s">
        <v>415</v>
      </c>
      <c r="T917" t="s">
        <v>415</v>
      </c>
      <c r="U917" t="s">
        <v>415</v>
      </c>
      <c r="V917">
        <v>70</v>
      </c>
      <c r="W917" s="5" t="str">
        <f t="shared" si="44"/>
        <v>LTSU_LV_DemandAUSTIN FIELDS</v>
      </c>
    </row>
    <row r="918" spans="1:23" hidden="1">
      <c r="A918" t="s">
        <v>416</v>
      </c>
      <c r="B918" t="s">
        <v>73</v>
      </c>
      <c r="C918" t="s">
        <v>48</v>
      </c>
      <c r="D918" t="s">
        <v>413</v>
      </c>
      <c r="E918" s="3">
        <v>0.4</v>
      </c>
      <c r="F918" t="s">
        <v>410</v>
      </c>
      <c r="G918" t="str">
        <f t="shared" si="42"/>
        <v>LTSU_LV_DemandBARB 47-48 BEN JOHNSON EWinter 2027/28</v>
      </c>
      <c r="H918" t="s">
        <v>408</v>
      </c>
      <c r="I918" s="64">
        <v>0.20661381599999995</v>
      </c>
      <c r="J918" s="5">
        <v>46692</v>
      </c>
      <c r="K918" s="5">
        <v>46843</v>
      </c>
      <c r="L918" t="s">
        <v>409</v>
      </c>
      <c r="N918" s="63">
        <v>0.75</v>
      </c>
      <c r="O918" s="63">
        <v>0.83333333333333337</v>
      </c>
      <c r="P918" s="63" t="str">
        <f t="shared" si="43"/>
        <v>18:00 - 20:00</v>
      </c>
      <c r="Q918" t="s">
        <v>415</v>
      </c>
      <c r="R918">
        <v>220</v>
      </c>
      <c r="S918" t="s">
        <v>415</v>
      </c>
      <c r="T918" t="s">
        <v>415</v>
      </c>
      <c r="U918" t="s">
        <v>415</v>
      </c>
      <c r="V918">
        <v>70</v>
      </c>
      <c r="W918" s="5" t="str">
        <f t="shared" si="44"/>
        <v>LTSU_LV_DemandBARB 47-48 BEN JOHNSON E</v>
      </c>
    </row>
    <row r="919" spans="1:23" hidden="1">
      <c r="A919" t="s">
        <v>416</v>
      </c>
      <c r="B919" t="s">
        <v>75</v>
      </c>
      <c r="C919" t="s">
        <v>48</v>
      </c>
      <c r="D919" t="s">
        <v>413</v>
      </c>
      <c r="E919" s="3">
        <v>0.4</v>
      </c>
      <c r="F919" t="s">
        <v>410</v>
      </c>
      <c r="G919" t="str">
        <f t="shared" si="42"/>
        <v>LTSU_LV_DemandBARRY RD HALLIWELL CTWinter 2027/28</v>
      </c>
      <c r="H919" t="s">
        <v>408</v>
      </c>
      <c r="I919" s="64">
        <v>0.01</v>
      </c>
      <c r="J919" s="5">
        <v>46692</v>
      </c>
      <c r="K919" s="5">
        <v>46843</v>
      </c>
      <c r="L919" t="s">
        <v>409</v>
      </c>
      <c r="N919" s="63">
        <v>0.75</v>
      </c>
      <c r="O919" s="63">
        <v>0.83333333333333337</v>
      </c>
      <c r="P919" s="63" t="str">
        <f t="shared" si="43"/>
        <v>18:00 - 20:00</v>
      </c>
      <c r="Q919" t="s">
        <v>415</v>
      </c>
      <c r="R919">
        <v>220</v>
      </c>
      <c r="S919" t="s">
        <v>415</v>
      </c>
      <c r="T919" t="s">
        <v>415</v>
      </c>
      <c r="U919" t="s">
        <v>415</v>
      </c>
      <c r="V919">
        <v>70</v>
      </c>
      <c r="W919" s="5" t="str">
        <f t="shared" si="44"/>
        <v>LTSU_LV_DemandBARRY RD HALLIWELL CT</v>
      </c>
    </row>
    <row r="920" spans="1:23" hidden="1">
      <c r="A920" t="s">
        <v>416</v>
      </c>
      <c r="B920" t="s">
        <v>77</v>
      </c>
      <c r="C920" t="s">
        <v>48</v>
      </c>
      <c r="D920" t="s">
        <v>414</v>
      </c>
      <c r="E920" s="3">
        <v>0.4</v>
      </c>
      <c r="F920" t="s">
        <v>410</v>
      </c>
      <c r="G920" t="str">
        <f t="shared" si="42"/>
        <v>LTSU_LV_DemandBARTON HOUSE (RISK SITE C)Winter 2027/28</v>
      </c>
      <c r="H920" t="s">
        <v>408</v>
      </c>
      <c r="I920" s="64">
        <v>5.941126296000003E-2</v>
      </c>
      <c r="J920" s="5">
        <v>46692</v>
      </c>
      <c r="K920" s="5">
        <v>46843</v>
      </c>
      <c r="L920" t="s">
        <v>409</v>
      </c>
      <c r="N920" s="63">
        <v>0.75</v>
      </c>
      <c r="O920" s="63">
        <v>0.83333333333333337</v>
      </c>
      <c r="P920" s="63" t="str">
        <f t="shared" si="43"/>
        <v>18:00 - 20:00</v>
      </c>
      <c r="Q920" t="s">
        <v>415</v>
      </c>
      <c r="R920">
        <v>220</v>
      </c>
      <c r="S920" t="s">
        <v>415</v>
      </c>
      <c r="T920" t="s">
        <v>415</v>
      </c>
      <c r="U920" t="s">
        <v>415</v>
      </c>
      <c r="V920">
        <v>70</v>
      </c>
      <c r="W920" s="5" t="str">
        <f t="shared" si="44"/>
        <v>LTSU_LV_DemandBARTON HOUSE (RISK SITE C)</v>
      </c>
    </row>
    <row r="921" spans="1:23" hidden="1">
      <c r="A921" t="s">
        <v>416</v>
      </c>
      <c r="B921" t="s">
        <v>79</v>
      </c>
      <c r="C921" t="s">
        <v>48</v>
      </c>
      <c r="D921" t="s">
        <v>413</v>
      </c>
      <c r="E921" s="3">
        <v>0.4</v>
      </c>
      <c r="F921" t="s">
        <v>410</v>
      </c>
      <c r="G921" t="str">
        <f t="shared" si="42"/>
        <v>LTSU_LV_DemandBATTERSBY RDWinter 2027/28</v>
      </c>
      <c r="H921" t="s">
        <v>408</v>
      </c>
      <c r="I921" s="64">
        <v>8.5321056499999992E-2</v>
      </c>
      <c r="J921" s="5">
        <v>46692</v>
      </c>
      <c r="K921" s="5">
        <v>46843</v>
      </c>
      <c r="L921" t="s">
        <v>409</v>
      </c>
      <c r="N921" s="63">
        <v>0.75</v>
      </c>
      <c r="O921" s="63">
        <v>0.83333333333333337</v>
      </c>
      <c r="P921" s="63" t="str">
        <f t="shared" si="43"/>
        <v>18:00 - 20:00</v>
      </c>
      <c r="Q921" t="s">
        <v>415</v>
      </c>
      <c r="R921">
        <v>220</v>
      </c>
      <c r="S921" t="s">
        <v>415</v>
      </c>
      <c r="T921" t="s">
        <v>415</v>
      </c>
      <c r="U921" t="s">
        <v>415</v>
      </c>
      <c r="V921">
        <v>70</v>
      </c>
      <c r="W921" s="5" t="str">
        <f t="shared" si="44"/>
        <v>LTSU_LV_DemandBATTERSBY RD</v>
      </c>
    </row>
    <row r="922" spans="1:23" hidden="1">
      <c r="A922" t="s">
        <v>416</v>
      </c>
      <c r="B922" t="s">
        <v>81</v>
      </c>
      <c r="C922" t="s">
        <v>48</v>
      </c>
      <c r="D922" t="s">
        <v>406</v>
      </c>
      <c r="E922" s="3">
        <v>0.4</v>
      </c>
      <c r="F922" t="s">
        <v>410</v>
      </c>
      <c r="G922" t="str">
        <f t="shared" si="42"/>
        <v>LTSU_LV_DemandBEAUMONT ESTWinter 2027/28</v>
      </c>
      <c r="H922" t="s">
        <v>408</v>
      </c>
      <c r="I922" s="64">
        <v>0.01</v>
      </c>
      <c r="J922" s="5">
        <v>46692</v>
      </c>
      <c r="K922" s="5">
        <v>46843</v>
      </c>
      <c r="L922" t="s">
        <v>409</v>
      </c>
      <c r="N922" s="63">
        <v>0.75</v>
      </c>
      <c r="O922" s="63">
        <v>0.83333333333333337</v>
      </c>
      <c r="P922" s="63" t="str">
        <f t="shared" si="43"/>
        <v>18:00 - 20:00</v>
      </c>
      <c r="Q922" t="s">
        <v>415</v>
      </c>
      <c r="R922">
        <v>220</v>
      </c>
      <c r="S922" t="s">
        <v>415</v>
      </c>
      <c r="T922" t="s">
        <v>415</v>
      </c>
      <c r="U922" t="s">
        <v>415</v>
      </c>
      <c r="V922">
        <v>70</v>
      </c>
      <c r="W922" s="5" t="str">
        <f t="shared" si="44"/>
        <v>LTSU_LV_DemandBEAUMONT EST</v>
      </c>
    </row>
    <row r="923" spans="1:23" hidden="1">
      <c r="A923" t="s">
        <v>416</v>
      </c>
      <c r="B923" t="s">
        <v>83</v>
      </c>
      <c r="C923" t="s">
        <v>48</v>
      </c>
      <c r="D923" t="s">
        <v>413</v>
      </c>
      <c r="E923" s="3">
        <v>0.4</v>
      </c>
      <c r="F923" t="s">
        <v>410</v>
      </c>
      <c r="G923" t="str">
        <f t="shared" si="42"/>
        <v>LTSU_LV_DemandBEAUMONT PASS BOLEYN RDWinter 2027/28</v>
      </c>
      <c r="H923" t="s">
        <v>408</v>
      </c>
      <c r="I923" s="64">
        <v>0.01</v>
      </c>
      <c r="J923" s="5">
        <v>46692</v>
      </c>
      <c r="K923" s="5">
        <v>46843</v>
      </c>
      <c r="L923" t="s">
        <v>409</v>
      </c>
      <c r="N923" s="63">
        <v>0.75</v>
      </c>
      <c r="O923" s="63">
        <v>0.83333333333333337</v>
      </c>
      <c r="P923" s="63" t="str">
        <f t="shared" si="43"/>
        <v>18:00 - 20:00</v>
      </c>
      <c r="Q923" t="s">
        <v>415</v>
      </c>
      <c r="R923">
        <v>220</v>
      </c>
      <c r="S923" t="s">
        <v>415</v>
      </c>
      <c r="T923" t="s">
        <v>415</v>
      </c>
      <c r="U923" t="s">
        <v>415</v>
      </c>
      <c r="V923">
        <v>70</v>
      </c>
      <c r="W923" s="5" t="str">
        <f t="shared" si="44"/>
        <v>LTSU_LV_DemandBEAUMONT PASS BOLEYN RD</v>
      </c>
    </row>
    <row r="924" spans="1:23" hidden="1">
      <c r="A924" t="s">
        <v>416</v>
      </c>
      <c r="B924" t="s">
        <v>85</v>
      </c>
      <c r="C924" t="s">
        <v>48</v>
      </c>
      <c r="D924" t="s">
        <v>406</v>
      </c>
      <c r="E924" s="3">
        <v>0.4</v>
      </c>
      <c r="F924" t="s">
        <v>410</v>
      </c>
      <c r="G924" t="str">
        <f t="shared" si="42"/>
        <v>LTSU_LV_DemandBEDFORD RDWinter 2027/28</v>
      </c>
      <c r="H924" t="s">
        <v>408</v>
      </c>
      <c r="I924" s="64">
        <v>3.8578686000000029E-2</v>
      </c>
      <c r="J924" s="5">
        <v>46692</v>
      </c>
      <c r="K924" s="5">
        <v>46843</v>
      </c>
      <c r="L924" t="s">
        <v>409</v>
      </c>
      <c r="N924" s="63">
        <v>0.75</v>
      </c>
      <c r="O924" s="63">
        <v>0.83333333333333337</v>
      </c>
      <c r="P924" s="63" t="str">
        <f t="shared" si="43"/>
        <v>18:00 - 20:00</v>
      </c>
      <c r="Q924" t="s">
        <v>415</v>
      </c>
      <c r="R924">
        <v>220</v>
      </c>
      <c r="S924" t="s">
        <v>415</v>
      </c>
      <c r="T924" t="s">
        <v>415</v>
      </c>
      <c r="U924" t="s">
        <v>415</v>
      </c>
      <c r="V924">
        <v>70</v>
      </c>
      <c r="W924" s="5" t="str">
        <f t="shared" si="44"/>
        <v>LTSU_LV_DemandBEDFORD RD</v>
      </c>
    </row>
    <row r="925" spans="1:23" hidden="1">
      <c r="A925" t="s">
        <v>416</v>
      </c>
      <c r="B925" t="s">
        <v>86</v>
      </c>
      <c r="C925" t="s">
        <v>48</v>
      </c>
      <c r="D925" t="s">
        <v>406</v>
      </c>
      <c r="E925" s="3">
        <v>0.4</v>
      </c>
      <c r="F925" t="s">
        <v>410</v>
      </c>
      <c r="G925" t="str">
        <f t="shared" si="42"/>
        <v>LTSU_LV_DemandBERKELEY AVWinter 2027/28</v>
      </c>
      <c r="H925" t="s">
        <v>408</v>
      </c>
      <c r="I925" s="64">
        <v>7.787861850000001E-2</v>
      </c>
      <c r="J925" s="5">
        <v>46692</v>
      </c>
      <c r="K925" s="5">
        <v>46843</v>
      </c>
      <c r="L925" t="s">
        <v>409</v>
      </c>
      <c r="N925" s="63">
        <v>0.75</v>
      </c>
      <c r="O925" s="63">
        <v>0.83333333333333337</v>
      </c>
      <c r="P925" s="63" t="str">
        <f t="shared" si="43"/>
        <v>18:00 - 20:00</v>
      </c>
      <c r="Q925" t="s">
        <v>415</v>
      </c>
      <c r="R925">
        <v>220</v>
      </c>
      <c r="S925" t="s">
        <v>415</v>
      </c>
      <c r="T925" t="s">
        <v>415</v>
      </c>
      <c r="U925" t="s">
        <v>415</v>
      </c>
      <c r="V925">
        <v>70</v>
      </c>
      <c r="W925" s="5" t="str">
        <f t="shared" si="44"/>
        <v>LTSU_LV_DemandBERKELEY AV</v>
      </c>
    </row>
    <row r="926" spans="1:23" hidden="1">
      <c r="A926" t="s">
        <v>416</v>
      </c>
      <c r="B926" t="s">
        <v>87</v>
      </c>
      <c r="C926" t="s">
        <v>48</v>
      </c>
      <c r="D926" t="s">
        <v>413</v>
      </c>
      <c r="E926" s="3">
        <v>0.4</v>
      </c>
      <c r="F926" t="s">
        <v>410</v>
      </c>
      <c r="G926" t="str">
        <f t="shared" si="42"/>
        <v>LTSU_LV_DemandBILTON RDWinter 2027/28</v>
      </c>
      <c r="H926" t="s">
        <v>408</v>
      </c>
      <c r="I926" s="64">
        <v>1.0963860499999978E-2</v>
      </c>
      <c r="J926" s="5">
        <v>46692</v>
      </c>
      <c r="K926" s="5">
        <v>46843</v>
      </c>
      <c r="L926" t="s">
        <v>409</v>
      </c>
      <c r="N926" s="63">
        <v>0.75</v>
      </c>
      <c r="O926" s="63">
        <v>0.83333333333333337</v>
      </c>
      <c r="P926" s="63" t="str">
        <f t="shared" si="43"/>
        <v>18:00 - 20:00</v>
      </c>
      <c r="Q926" t="s">
        <v>415</v>
      </c>
      <c r="R926">
        <v>220</v>
      </c>
      <c r="S926" t="s">
        <v>415</v>
      </c>
      <c r="T926" t="s">
        <v>415</v>
      </c>
      <c r="U926" t="s">
        <v>415</v>
      </c>
      <c r="V926">
        <v>70</v>
      </c>
      <c r="W926" s="5" t="str">
        <f t="shared" si="44"/>
        <v>LTSU_LV_DemandBILTON RD</v>
      </c>
    </row>
    <row r="927" spans="1:23" hidden="1">
      <c r="A927" t="s">
        <v>416</v>
      </c>
      <c r="B927" t="s">
        <v>88</v>
      </c>
      <c r="C927" t="s">
        <v>48</v>
      </c>
      <c r="D927" t="s">
        <v>413</v>
      </c>
      <c r="E927" s="3">
        <v>0.4</v>
      </c>
      <c r="F927" t="s">
        <v>410</v>
      </c>
      <c r="G927" t="str">
        <f t="shared" si="42"/>
        <v>LTSU_LV_DemandBISHOPS TERRWinter 2027/28</v>
      </c>
      <c r="H927" t="s">
        <v>408</v>
      </c>
      <c r="I927" s="64">
        <v>1.6693885000000019E-2</v>
      </c>
      <c r="J927" s="5">
        <v>46692</v>
      </c>
      <c r="K927" s="5">
        <v>46843</v>
      </c>
      <c r="L927" t="s">
        <v>409</v>
      </c>
      <c r="N927" s="63">
        <v>0.75</v>
      </c>
      <c r="O927" s="63">
        <v>0.83333333333333337</v>
      </c>
      <c r="P927" s="63" t="str">
        <f t="shared" si="43"/>
        <v>18:00 - 20:00</v>
      </c>
      <c r="Q927" t="s">
        <v>415</v>
      </c>
      <c r="R927">
        <v>220</v>
      </c>
      <c r="S927" t="s">
        <v>415</v>
      </c>
      <c r="T927" t="s">
        <v>415</v>
      </c>
      <c r="U927" t="s">
        <v>415</v>
      </c>
      <c r="V927">
        <v>70</v>
      </c>
      <c r="W927" s="5" t="str">
        <f t="shared" si="44"/>
        <v>LTSU_LV_DemandBISHOPS TERR</v>
      </c>
    </row>
    <row r="928" spans="1:23" hidden="1">
      <c r="A928" t="s">
        <v>416</v>
      </c>
      <c r="B928" t="s">
        <v>89</v>
      </c>
      <c r="C928" t="s">
        <v>48</v>
      </c>
      <c r="D928" t="s">
        <v>413</v>
      </c>
      <c r="E928" s="3">
        <v>0.4</v>
      </c>
      <c r="F928" t="s">
        <v>410</v>
      </c>
      <c r="G928" t="str">
        <f t="shared" si="42"/>
        <v>LTSU_LV_DemandBLISSETT STWinter 2027/28</v>
      </c>
      <c r="H928" t="s">
        <v>408</v>
      </c>
      <c r="I928" s="64">
        <v>6.1073845999999987E-2</v>
      </c>
      <c r="J928" s="5">
        <v>46692</v>
      </c>
      <c r="K928" s="5">
        <v>46843</v>
      </c>
      <c r="L928" t="s">
        <v>409</v>
      </c>
      <c r="N928" s="63">
        <v>0.75</v>
      </c>
      <c r="O928" s="63">
        <v>0.83333333333333337</v>
      </c>
      <c r="P928" s="63" t="str">
        <f t="shared" si="43"/>
        <v>18:00 - 20:00</v>
      </c>
      <c r="Q928" t="s">
        <v>415</v>
      </c>
      <c r="R928">
        <v>220</v>
      </c>
      <c r="S928" t="s">
        <v>415</v>
      </c>
      <c r="T928" t="s">
        <v>415</v>
      </c>
      <c r="U928" t="s">
        <v>415</v>
      </c>
      <c r="V928">
        <v>70</v>
      </c>
      <c r="W928" s="5" t="str">
        <f t="shared" si="44"/>
        <v>LTSU_LV_DemandBLISSETT ST</v>
      </c>
    </row>
    <row r="929" spans="1:23" hidden="1">
      <c r="A929" t="s">
        <v>416</v>
      </c>
      <c r="B929" t="s">
        <v>90</v>
      </c>
      <c r="C929" t="s">
        <v>48</v>
      </c>
      <c r="D929" t="s">
        <v>406</v>
      </c>
      <c r="E929" s="3">
        <v>0.4</v>
      </c>
      <c r="F929" t="s">
        <v>410</v>
      </c>
      <c r="G929" t="str">
        <f t="shared" si="42"/>
        <v>LTSU_LV_DemandBONHAM RDWinter 2027/28</v>
      </c>
      <c r="H929" t="s">
        <v>408</v>
      </c>
      <c r="I929" s="64">
        <v>9.7319158499999989E-2</v>
      </c>
      <c r="J929" s="5">
        <v>46692</v>
      </c>
      <c r="K929" s="5">
        <v>46843</v>
      </c>
      <c r="L929" t="s">
        <v>409</v>
      </c>
      <c r="N929" s="63">
        <v>0.75</v>
      </c>
      <c r="O929" s="63">
        <v>0.83333333333333337</v>
      </c>
      <c r="P929" s="63" t="str">
        <f t="shared" si="43"/>
        <v>18:00 - 20:00</v>
      </c>
      <c r="Q929" t="s">
        <v>415</v>
      </c>
      <c r="R929">
        <v>220</v>
      </c>
      <c r="S929" t="s">
        <v>415</v>
      </c>
      <c r="T929" t="s">
        <v>415</v>
      </c>
      <c r="U929" t="s">
        <v>415</v>
      </c>
      <c r="V929">
        <v>70</v>
      </c>
      <c r="W929" s="5" t="str">
        <f t="shared" si="44"/>
        <v>LTSU_LV_DemandBONHAM RD</v>
      </c>
    </row>
    <row r="930" spans="1:23" hidden="1">
      <c r="A930" t="s">
        <v>416</v>
      </c>
      <c r="B930" t="s">
        <v>91</v>
      </c>
      <c r="C930" t="s">
        <v>48</v>
      </c>
      <c r="D930" t="s">
        <v>406</v>
      </c>
      <c r="E930" s="3">
        <v>0.4</v>
      </c>
      <c r="F930" t="s">
        <v>410</v>
      </c>
      <c r="G930" t="str">
        <f t="shared" si="42"/>
        <v>LTSU_LV_DemandBRADFIELD PLWinter 2027/28</v>
      </c>
      <c r="H930" t="s">
        <v>408</v>
      </c>
      <c r="I930" s="64">
        <v>4.857881339999999E-2</v>
      </c>
      <c r="J930" s="5">
        <v>46692</v>
      </c>
      <c r="K930" s="5">
        <v>46843</v>
      </c>
      <c r="L930" t="s">
        <v>409</v>
      </c>
      <c r="N930" s="63">
        <v>0.75</v>
      </c>
      <c r="O930" s="63">
        <v>0.83333333333333337</v>
      </c>
      <c r="P930" s="63" t="str">
        <f t="shared" si="43"/>
        <v>18:00 - 20:00</v>
      </c>
      <c r="Q930" t="s">
        <v>415</v>
      </c>
      <c r="R930">
        <v>220</v>
      </c>
      <c r="S930" t="s">
        <v>415</v>
      </c>
      <c r="T930" t="s">
        <v>415</v>
      </c>
      <c r="U930" t="s">
        <v>415</v>
      </c>
      <c r="V930">
        <v>70</v>
      </c>
      <c r="W930" s="5" t="str">
        <f t="shared" si="44"/>
        <v>LTSU_LV_DemandBRADFIELD PL</v>
      </c>
    </row>
    <row r="931" spans="1:23" hidden="1">
      <c r="A931" t="s">
        <v>416</v>
      </c>
      <c r="B931" t="s">
        <v>92</v>
      </c>
      <c r="C931" t="s">
        <v>48</v>
      </c>
      <c r="D931" t="s">
        <v>413</v>
      </c>
      <c r="E931" s="3">
        <v>0.4</v>
      </c>
      <c r="F931" t="s">
        <v>410</v>
      </c>
      <c r="G931" t="str">
        <f t="shared" si="42"/>
        <v>LTSU_LV_DemandBRENTHOUSE RDWinter 2027/28</v>
      </c>
      <c r="H931" t="s">
        <v>408</v>
      </c>
      <c r="I931" s="64">
        <v>7.0659163500000011E-2</v>
      </c>
      <c r="J931" s="5">
        <v>46692</v>
      </c>
      <c r="K931" s="5">
        <v>46843</v>
      </c>
      <c r="L931" t="s">
        <v>409</v>
      </c>
      <c r="N931" s="63">
        <v>0.75</v>
      </c>
      <c r="O931" s="63">
        <v>0.83333333333333337</v>
      </c>
      <c r="P931" s="63" t="str">
        <f t="shared" si="43"/>
        <v>18:00 - 20:00</v>
      </c>
      <c r="Q931" t="s">
        <v>415</v>
      </c>
      <c r="R931">
        <v>220</v>
      </c>
      <c r="S931" t="s">
        <v>415</v>
      </c>
      <c r="T931" t="s">
        <v>415</v>
      </c>
      <c r="U931" t="s">
        <v>415</v>
      </c>
      <c r="V931">
        <v>70</v>
      </c>
      <c r="W931" s="5" t="str">
        <f t="shared" si="44"/>
        <v>LTSU_LV_DemandBRENTHOUSE RD</v>
      </c>
    </row>
    <row r="932" spans="1:23" hidden="1">
      <c r="A932" t="s">
        <v>416</v>
      </c>
      <c r="B932" t="s">
        <v>93</v>
      </c>
      <c r="C932" t="s">
        <v>48</v>
      </c>
      <c r="D932" t="s">
        <v>414</v>
      </c>
      <c r="E932" s="3">
        <v>0.4</v>
      </c>
      <c r="F932" t="s">
        <v>410</v>
      </c>
      <c r="G932" t="str">
        <f t="shared" si="42"/>
        <v>LTSU_LV_DemandBRITTENDEN CLOSEWinter 2027/28</v>
      </c>
      <c r="H932" t="s">
        <v>408</v>
      </c>
      <c r="I932" s="64">
        <v>0.01</v>
      </c>
      <c r="J932" s="5">
        <v>46692</v>
      </c>
      <c r="K932" s="5">
        <v>46843</v>
      </c>
      <c r="L932" t="s">
        <v>409</v>
      </c>
      <c r="N932" s="63">
        <v>0.75</v>
      </c>
      <c r="O932" s="63">
        <v>0.83333333333333337</v>
      </c>
      <c r="P932" s="63" t="str">
        <f t="shared" si="43"/>
        <v>18:00 - 20:00</v>
      </c>
      <c r="Q932" t="s">
        <v>415</v>
      </c>
      <c r="R932">
        <v>220</v>
      </c>
      <c r="S932" t="s">
        <v>415</v>
      </c>
      <c r="T932" t="s">
        <v>415</v>
      </c>
      <c r="U932" t="s">
        <v>415</v>
      </c>
      <c r="V932">
        <v>70</v>
      </c>
      <c r="W932" s="5" t="str">
        <f t="shared" si="44"/>
        <v>LTSU_LV_DemandBRITTENDEN CLOSE</v>
      </c>
    </row>
    <row r="933" spans="1:23" hidden="1">
      <c r="A933" t="s">
        <v>416</v>
      </c>
      <c r="B933" t="s">
        <v>94</v>
      </c>
      <c r="C933" t="s">
        <v>48</v>
      </c>
      <c r="D933" t="s">
        <v>413</v>
      </c>
      <c r="E933" s="3">
        <v>0.4</v>
      </c>
      <c r="F933" t="s">
        <v>410</v>
      </c>
      <c r="G933" t="str">
        <f t="shared" si="42"/>
        <v>LTSU_LV_DemandBROADMEAD ROADWinter 2027/28</v>
      </c>
      <c r="H933" t="s">
        <v>408</v>
      </c>
      <c r="I933" s="64">
        <v>4.8980485599999922E-2</v>
      </c>
      <c r="J933" s="5">
        <v>46692</v>
      </c>
      <c r="K933" s="5">
        <v>46843</v>
      </c>
      <c r="L933" t="s">
        <v>409</v>
      </c>
      <c r="N933" s="63">
        <v>0.75</v>
      </c>
      <c r="O933" s="63">
        <v>0.83333333333333337</v>
      </c>
      <c r="P933" s="63" t="str">
        <f t="shared" si="43"/>
        <v>18:00 - 20:00</v>
      </c>
      <c r="Q933" t="s">
        <v>415</v>
      </c>
      <c r="R933">
        <v>220</v>
      </c>
      <c r="S933" t="s">
        <v>415</v>
      </c>
      <c r="T933" t="s">
        <v>415</v>
      </c>
      <c r="U933" t="s">
        <v>415</v>
      </c>
      <c r="V933">
        <v>70</v>
      </c>
      <c r="W933" s="5" t="str">
        <f t="shared" si="44"/>
        <v>LTSU_LV_DemandBROADMEAD ROAD</v>
      </c>
    </row>
    <row r="934" spans="1:23" hidden="1">
      <c r="A934" t="s">
        <v>416</v>
      </c>
      <c r="B934" t="s">
        <v>95</v>
      </c>
      <c r="C934" t="s">
        <v>48</v>
      </c>
      <c r="D934" t="s">
        <v>406</v>
      </c>
      <c r="E934" s="3">
        <v>0.4</v>
      </c>
      <c r="F934" t="s">
        <v>410</v>
      </c>
      <c r="G934" t="str">
        <f t="shared" si="42"/>
        <v>LTSU_LV_DemandBROADOAK AVWinter 2027/28</v>
      </c>
      <c r="H934" t="s">
        <v>408</v>
      </c>
      <c r="I934" s="64">
        <v>0.01</v>
      </c>
      <c r="J934" s="5">
        <v>46692</v>
      </c>
      <c r="K934" s="5">
        <v>46843</v>
      </c>
      <c r="L934" t="s">
        <v>409</v>
      </c>
      <c r="N934" s="63">
        <v>0.75</v>
      </c>
      <c r="O934" s="63">
        <v>0.83333333333333337</v>
      </c>
      <c r="P934" s="63" t="str">
        <f t="shared" si="43"/>
        <v>18:00 - 20:00</v>
      </c>
      <c r="Q934" t="s">
        <v>415</v>
      </c>
      <c r="R934">
        <v>220</v>
      </c>
      <c r="S934" t="s">
        <v>415</v>
      </c>
      <c r="T934" t="s">
        <v>415</v>
      </c>
      <c r="U934" t="s">
        <v>415</v>
      </c>
      <c r="V934">
        <v>70</v>
      </c>
      <c r="W934" s="5" t="str">
        <f t="shared" si="44"/>
        <v>LTSU_LV_DemandBROADOAK AV</v>
      </c>
    </row>
    <row r="935" spans="1:23" hidden="1">
      <c r="A935" t="s">
        <v>416</v>
      </c>
      <c r="B935" t="s">
        <v>96</v>
      </c>
      <c r="C935" t="s">
        <v>48</v>
      </c>
      <c r="D935" t="s">
        <v>413</v>
      </c>
      <c r="E935" s="3">
        <v>0.4</v>
      </c>
      <c r="F935" t="s">
        <v>410</v>
      </c>
      <c r="G935" t="str">
        <f t="shared" si="42"/>
        <v>LTSU_LV_DemandBROCKLEY GR S/O 84Winter 2027/28</v>
      </c>
      <c r="H935" t="s">
        <v>408</v>
      </c>
      <c r="I935" s="64">
        <v>9.3980288999999995E-2</v>
      </c>
      <c r="J935" s="5">
        <v>46692</v>
      </c>
      <c r="K935" s="5">
        <v>46843</v>
      </c>
      <c r="L935" t="s">
        <v>409</v>
      </c>
      <c r="N935" s="63">
        <v>0.75</v>
      </c>
      <c r="O935" s="63">
        <v>0.83333333333333337</v>
      </c>
      <c r="P935" s="63" t="str">
        <f t="shared" si="43"/>
        <v>18:00 - 20:00</v>
      </c>
      <c r="Q935" t="s">
        <v>415</v>
      </c>
      <c r="R935">
        <v>220</v>
      </c>
      <c r="S935" t="s">
        <v>415</v>
      </c>
      <c r="T935" t="s">
        <v>415</v>
      </c>
      <c r="U935" t="s">
        <v>415</v>
      </c>
      <c r="V935">
        <v>70</v>
      </c>
      <c r="W935" s="5" t="str">
        <f t="shared" si="44"/>
        <v>LTSU_LV_DemandBROCKLEY GR S/O 84</v>
      </c>
    </row>
    <row r="936" spans="1:23" hidden="1">
      <c r="A936" t="s">
        <v>416</v>
      </c>
      <c r="B936" t="s">
        <v>97</v>
      </c>
      <c r="C936" t="s">
        <v>48</v>
      </c>
      <c r="D936" t="s">
        <v>413</v>
      </c>
      <c r="E936" s="3">
        <v>0.4</v>
      </c>
      <c r="F936" t="s">
        <v>410</v>
      </c>
      <c r="G936" t="str">
        <f t="shared" si="42"/>
        <v>LTSU_LV_DemandBRONTE CL 23Winter 2027/28</v>
      </c>
      <c r="H936" t="s">
        <v>408</v>
      </c>
      <c r="I936" s="64">
        <v>4.9242428500000046E-2</v>
      </c>
      <c r="J936" s="5">
        <v>46692</v>
      </c>
      <c r="K936" s="5">
        <v>46843</v>
      </c>
      <c r="L936" t="s">
        <v>409</v>
      </c>
      <c r="N936" s="63">
        <v>0.75</v>
      </c>
      <c r="O936" s="63">
        <v>0.83333333333333337</v>
      </c>
      <c r="P936" s="63" t="str">
        <f t="shared" si="43"/>
        <v>18:00 - 20:00</v>
      </c>
      <c r="Q936" t="s">
        <v>415</v>
      </c>
      <c r="R936">
        <v>220</v>
      </c>
      <c r="S936" t="s">
        <v>415</v>
      </c>
      <c r="T936" t="s">
        <v>415</v>
      </c>
      <c r="U936" t="s">
        <v>415</v>
      </c>
      <c r="V936">
        <v>70</v>
      </c>
      <c r="W936" s="5" t="str">
        <f t="shared" si="44"/>
        <v>LTSU_LV_DemandBRONTE CL 23</v>
      </c>
    </row>
    <row r="937" spans="1:23" hidden="1">
      <c r="A937" t="s">
        <v>416</v>
      </c>
      <c r="B937" t="s">
        <v>98</v>
      </c>
      <c r="C937" t="s">
        <v>48</v>
      </c>
      <c r="D937" t="s">
        <v>406</v>
      </c>
      <c r="E937" s="3">
        <v>0.4</v>
      </c>
      <c r="F937" t="s">
        <v>410</v>
      </c>
      <c r="G937" t="str">
        <f t="shared" si="42"/>
        <v>LTSU_LV_DemandBROOMHALL RDWinter 2027/28</v>
      </c>
      <c r="H937" t="s">
        <v>408</v>
      </c>
      <c r="I937" s="64">
        <v>5.1055864499999992E-2</v>
      </c>
      <c r="J937" s="5">
        <v>46692</v>
      </c>
      <c r="K937" s="5">
        <v>46843</v>
      </c>
      <c r="L937" t="s">
        <v>409</v>
      </c>
      <c r="N937" s="63">
        <v>0.75</v>
      </c>
      <c r="O937" s="63">
        <v>0.83333333333333337</v>
      </c>
      <c r="P937" s="63" t="str">
        <f t="shared" si="43"/>
        <v>18:00 - 20:00</v>
      </c>
      <c r="Q937" t="s">
        <v>415</v>
      </c>
      <c r="R937">
        <v>220</v>
      </c>
      <c r="S937" t="s">
        <v>415</v>
      </c>
      <c r="T937" t="s">
        <v>415</v>
      </c>
      <c r="U937" t="s">
        <v>415</v>
      </c>
      <c r="V937">
        <v>70</v>
      </c>
      <c r="W937" s="5" t="str">
        <f t="shared" si="44"/>
        <v>LTSU_LV_DemandBROOMHALL RD</v>
      </c>
    </row>
    <row r="938" spans="1:23" hidden="1">
      <c r="A938" t="s">
        <v>416</v>
      </c>
      <c r="B938" t="s">
        <v>99</v>
      </c>
      <c r="C938" t="s">
        <v>48</v>
      </c>
      <c r="D938" t="s">
        <v>406</v>
      </c>
      <c r="E938" s="3">
        <v>0.4</v>
      </c>
      <c r="F938" t="s">
        <v>410</v>
      </c>
      <c r="G938" t="str">
        <f t="shared" si="42"/>
        <v>LTSU_LV_DemandBROWNFIELDS NO 2Winter 2027/28</v>
      </c>
      <c r="H938" t="s">
        <v>408</v>
      </c>
      <c r="I938" s="64">
        <v>7.5207263699999999E-2</v>
      </c>
      <c r="J938" s="5">
        <v>46692</v>
      </c>
      <c r="K938" s="5">
        <v>46843</v>
      </c>
      <c r="L938" t="s">
        <v>409</v>
      </c>
      <c r="N938" s="63">
        <v>0.75</v>
      </c>
      <c r="O938" s="63">
        <v>0.83333333333333337</v>
      </c>
      <c r="P938" s="63" t="str">
        <f t="shared" si="43"/>
        <v>18:00 - 20:00</v>
      </c>
      <c r="Q938" t="s">
        <v>415</v>
      </c>
      <c r="R938">
        <v>220</v>
      </c>
      <c r="S938" t="s">
        <v>415</v>
      </c>
      <c r="T938" t="s">
        <v>415</v>
      </c>
      <c r="U938" t="s">
        <v>415</v>
      </c>
      <c r="V938">
        <v>70</v>
      </c>
      <c r="W938" s="5" t="str">
        <f t="shared" si="44"/>
        <v>LTSU_LV_DemandBROWNFIELDS NO 2</v>
      </c>
    </row>
    <row r="939" spans="1:23" hidden="1">
      <c r="A939" t="s">
        <v>416</v>
      </c>
      <c r="B939" t="s">
        <v>100</v>
      </c>
      <c r="C939" t="s">
        <v>48</v>
      </c>
      <c r="D939" t="s">
        <v>414</v>
      </c>
      <c r="E939" s="3">
        <v>0.4</v>
      </c>
      <c r="F939" t="s">
        <v>410</v>
      </c>
      <c r="G939" t="str">
        <f t="shared" si="42"/>
        <v>LTSU_LV_DemandBUTE COURTWinter 2027/28</v>
      </c>
      <c r="H939" t="s">
        <v>408</v>
      </c>
      <c r="I939" s="64">
        <v>1.9424515500000017E-2</v>
      </c>
      <c r="J939" s="5">
        <v>46692</v>
      </c>
      <c r="K939" s="5">
        <v>46843</v>
      </c>
      <c r="L939" t="s">
        <v>409</v>
      </c>
      <c r="N939" s="63">
        <v>0.75</v>
      </c>
      <c r="O939" s="63">
        <v>0.83333333333333337</v>
      </c>
      <c r="P939" s="63" t="str">
        <f t="shared" si="43"/>
        <v>18:00 - 20:00</v>
      </c>
      <c r="Q939" t="s">
        <v>415</v>
      </c>
      <c r="R939">
        <v>220</v>
      </c>
      <c r="S939" t="s">
        <v>415</v>
      </c>
      <c r="T939" t="s">
        <v>415</v>
      </c>
      <c r="U939" t="s">
        <v>415</v>
      </c>
      <c r="V939">
        <v>70</v>
      </c>
      <c r="W939" s="5" t="str">
        <f t="shared" si="44"/>
        <v>LTSU_LV_DemandBUTE COURT</v>
      </c>
    </row>
    <row r="940" spans="1:23" hidden="1">
      <c r="A940" t="s">
        <v>416</v>
      </c>
      <c r="B940" t="s">
        <v>101</v>
      </c>
      <c r="C940" t="s">
        <v>48</v>
      </c>
      <c r="D940" t="s">
        <v>414</v>
      </c>
      <c r="E940" s="3">
        <v>0.4</v>
      </c>
      <c r="F940" t="s">
        <v>410</v>
      </c>
      <c r="G940" t="str">
        <f t="shared" si="42"/>
        <v>LTSU_LV_DemandBUTLERS PLACEWinter 2027/28</v>
      </c>
      <c r="H940" t="s">
        <v>408</v>
      </c>
      <c r="I940" s="64">
        <v>4.017947249999998E-2</v>
      </c>
      <c r="J940" s="5">
        <v>46692</v>
      </c>
      <c r="K940" s="5">
        <v>46843</v>
      </c>
      <c r="L940" t="s">
        <v>409</v>
      </c>
      <c r="N940" s="63">
        <v>0.75</v>
      </c>
      <c r="O940" s="63">
        <v>0.83333333333333337</v>
      </c>
      <c r="P940" s="63" t="str">
        <f t="shared" si="43"/>
        <v>18:00 - 20:00</v>
      </c>
      <c r="Q940" t="s">
        <v>415</v>
      </c>
      <c r="R940">
        <v>220</v>
      </c>
      <c r="S940" t="s">
        <v>415</v>
      </c>
      <c r="T940" t="s">
        <v>415</v>
      </c>
      <c r="U940" t="s">
        <v>415</v>
      </c>
      <c r="V940">
        <v>70</v>
      </c>
      <c r="W940" s="5" t="str">
        <f t="shared" si="44"/>
        <v>LTSU_LV_DemandBUTLERS PLACE</v>
      </c>
    </row>
    <row r="941" spans="1:23" hidden="1">
      <c r="A941" t="s">
        <v>416</v>
      </c>
      <c r="B941" t="s">
        <v>102</v>
      </c>
      <c r="C941" t="s">
        <v>48</v>
      </c>
      <c r="D941" t="s">
        <v>414</v>
      </c>
      <c r="E941" s="3">
        <v>0.4</v>
      </c>
      <c r="F941" t="s">
        <v>410</v>
      </c>
      <c r="G941" t="str">
        <f t="shared" si="42"/>
        <v>LTSU_LV_DemandCAMAC ROADWinter 2027/28</v>
      </c>
      <c r="H941" t="s">
        <v>408</v>
      </c>
      <c r="I941" s="64">
        <v>1.9085523999999965E-2</v>
      </c>
      <c r="J941" s="5">
        <v>46692</v>
      </c>
      <c r="K941" s="5">
        <v>46843</v>
      </c>
      <c r="L941" t="s">
        <v>409</v>
      </c>
      <c r="N941" s="63">
        <v>0.75</v>
      </c>
      <c r="O941" s="63">
        <v>0.83333333333333337</v>
      </c>
      <c r="P941" s="63" t="str">
        <f t="shared" si="43"/>
        <v>18:00 - 20:00</v>
      </c>
      <c r="Q941" t="s">
        <v>415</v>
      </c>
      <c r="R941">
        <v>220</v>
      </c>
      <c r="S941" t="s">
        <v>415</v>
      </c>
      <c r="T941" t="s">
        <v>415</v>
      </c>
      <c r="U941" t="s">
        <v>415</v>
      </c>
      <c r="V941">
        <v>70</v>
      </c>
      <c r="W941" s="5" t="str">
        <f t="shared" si="44"/>
        <v>LTSU_LV_DemandCAMAC ROAD</v>
      </c>
    </row>
    <row r="942" spans="1:23" hidden="1">
      <c r="A942" t="s">
        <v>416</v>
      </c>
      <c r="B942" t="s">
        <v>103</v>
      </c>
      <c r="C942" t="s">
        <v>48</v>
      </c>
      <c r="D942" t="s">
        <v>406</v>
      </c>
      <c r="E942" s="3">
        <v>0.4</v>
      </c>
      <c r="F942" t="s">
        <v>410</v>
      </c>
      <c r="G942" t="str">
        <f t="shared" si="42"/>
        <v>LTSU_LV_DemandCANNON LN 194Winter 2027/28</v>
      </c>
      <c r="H942" t="s">
        <v>408</v>
      </c>
      <c r="I942" s="64">
        <v>3.6463550445000034E-2</v>
      </c>
      <c r="J942" s="5">
        <v>46692</v>
      </c>
      <c r="K942" s="5">
        <v>46843</v>
      </c>
      <c r="L942" t="s">
        <v>409</v>
      </c>
      <c r="N942" s="63">
        <v>0.75</v>
      </c>
      <c r="O942" s="63">
        <v>0.83333333333333337</v>
      </c>
      <c r="P942" s="63" t="str">
        <f t="shared" si="43"/>
        <v>18:00 - 20:00</v>
      </c>
      <c r="Q942" t="s">
        <v>415</v>
      </c>
      <c r="R942">
        <v>220</v>
      </c>
      <c r="S942" t="s">
        <v>415</v>
      </c>
      <c r="T942" t="s">
        <v>415</v>
      </c>
      <c r="U942" t="s">
        <v>415</v>
      </c>
      <c r="V942">
        <v>70</v>
      </c>
      <c r="W942" s="5" t="str">
        <f t="shared" si="44"/>
        <v>LTSU_LV_DemandCANNON LN 194</v>
      </c>
    </row>
    <row r="943" spans="1:23" hidden="1">
      <c r="A943" t="s">
        <v>416</v>
      </c>
      <c r="B943" t="s">
        <v>104</v>
      </c>
      <c r="C943" t="s">
        <v>48</v>
      </c>
      <c r="D943" t="s">
        <v>406</v>
      </c>
      <c r="E943" s="3">
        <v>0.4</v>
      </c>
      <c r="F943" t="s">
        <v>410</v>
      </c>
      <c r="G943" t="str">
        <f t="shared" si="42"/>
        <v>LTSU_LV_DemandCAREY RDWinter 2027/28</v>
      </c>
      <c r="H943" t="s">
        <v>408</v>
      </c>
      <c r="I943" s="64">
        <v>8.8207836299999967E-2</v>
      </c>
      <c r="J943" s="5">
        <v>46692</v>
      </c>
      <c r="K943" s="5">
        <v>46843</v>
      </c>
      <c r="L943" t="s">
        <v>409</v>
      </c>
      <c r="N943" s="63">
        <v>0.75</v>
      </c>
      <c r="O943" s="63">
        <v>0.83333333333333337</v>
      </c>
      <c r="P943" s="63" t="str">
        <f t="shared" si="43"/>
        <v>18:00 - 20:00</v>
      </c>
      <c r="Q943" t="s">
        <v>415</v>
      </c>
      <c r="R943">
        <v>220</v>
      </c>
      <c r="S943" t="s">
        <v>415</v>
      </c>
      <c r="T943" t="s">
        <v>415</v>
      </c>
      <c r="U943" t="s">
        <v>415</v>
      </c>
      <c r="V943">
        <v>70</v>
      </c>
      <c r="W943" s="5" t="str">
        <f t="shared" si="44"/>
        <v>LTSU_LV_DemandCAREY RD</v>
      </c>
    </row>
    <row r="944" spans="1:23" hidden="1">
      <c r="A944" t="s">
        <v>416</v>
      </c>
      <c r="B944" t="s">
        <v>105</v>
      </c>
      <c r="C944" t="s">
        <v>48</v>
      </c>
      <c r="D944" t="s">
        <v>413</v>
      </c>
      <c r="E944" s="3">
        <v>0.4</v>
      </c>
      <c r="F944" t="s">
        <v>410</v>
      </c>
      <c r="G944" t="str">
        <f t="shared" si="42"/>
        <v>LTSU_LV_DemandCARNARVON RD COLLEGE PTWinter 2027/28</v>
      </c>
      <c r="H944" t="s">
        <v>408</v>
      </c>
      <c r="I944" s="64">
        <v>3.1975912000000051E-2</v>
      </c>
      <c r="J944" s="5">
        <v>46692</v>
      </c>
      <c r="K944" s="5">
        <v>46843</v>
      </c>
      <c r="L944" t="s">
        <v>409</v>
      </c>
      <c r="N944" s="63">
        <v>0.75</v>
      </c>
      <c r="O944" s="63">
        <v>0.83333333333333337</v>
      </c>
      <c r="P944" s="63" t="str">
        <f t="shared" si="43"/>
        <v>18:00 - 20:00</v>
      </c>
      <c r="Q944" t="s">
        <v>415</v>
      </c>
      <c r="R944">
        <v>220</v>
      </c>
      <c r="S944" t="s">
        <v>415</v>
      </c>
      <c r="T944" t="s">
        <v>415</v>
      </c>
      <c r="U944" t="s">
        <v>415</v>
      </c>
      <c r="V944">
        <v>70</v>
      </c>
      <c r="W944" s="5" t="str">
        <f t="shared" si="44"/>
        <v>LTSU_LV_DemandCARNARVON RD COLLEGE PT</v>
      </c>
    </row>
    <row r="945" spans="1:23" hidden="1">
      <c r="A945" t="s">
        <v>416</v>
      </c>
      <c r="B945" t="s">
        <v>106</v>
      </c>
      <c r="C945" t="s">
        <v>48</v>
      </c>
      <c r="D945" t="s">
        <v>406</v>
      </c>
      <c r="E945" s="3">
        <v>0.4</v>
      </c>
      <c r="F945" t="s">
        <v>410</v>
      </c>
      <c r="G945" t="str">
        <f t="shared" si="42"/>
        <v>LTSU_LV_DemandCASTLE HILLWinter 2027/28</v>
      </c>
      <c r="H945" t="s">
        <v>408</v>
      </c>
      <c r="I945" s="64">
        <v>1.7076583000000034E-2</v>
      </c>
      <c r="J945" s="5">
        <v>46692</v>
      </c>
      <c r="K945" s="5">
        <v>46843</v>
      </c>
      <c r="L945" t="s">
        <v>409</v>
      </c>
      <c r="N945" s="63">
        <v>0.75</v>
      </c>
      <c r="O945" s="63">
        <v>0.83333333333333337</v>
      </c>
      <c r="P945" s="63" t="str">
        <f t="shared" si="43"/>
        <v>18:00 - 20:00</v>
      </c>
      <c r="Q945" t="s">
        <v>415</v>
      </c>
      <c r="R945">
        <v>220</v>
      </c>
      <c r="S945" t="s">
        <v>415</v>
      </c>
      <c r="T945" t="s">
        <v>415</v>
      </c>
      <c r="U945" t="s">
        <v>415</v>
      </c>
      <c r="V945">
        <v>70</v>
      </c>
      <c r="W945" s="5" t="str">
        <f t="shared" si="44"/>
        <v>LTSU_LV_DemandCASTLE HILL</v>
      </c>
    </row>
    <row r="946" spans="1:23" hidden="1">
      <c r="A946" t="s">
        <v>416</v>
      </c>
      <c r="B946" t="s">
        <v>107</v>
      </c>
      <c r="C946" t="s">
        <v>48</v>
      </c>
      <c r="D946" t="s">
        <v>406</v>
      </c>
      <c r="E946" s="3">
        <v>0.4</v>
      </c>
      <c r="F946" t="s">
        <v>410</v>
      </c>
      <c r="G946" t="str">
        <f t="shared" si="42"/>
        <v>LTSU_LV_DemandCASTLE PKWinter 2027/28</v>
      </c>
      <c r="H946" t="s">
        <v>408</v>
      </c>
      <c r="I946" s="64">
        <v>7.2233459E-2</v>
      </c>
      <c r="J946" s="5">
        <v>46692</v>
      </c>
      <c r="K946" s="5">
        <v>46843</v>
      </c>
      <c r="L946" t="s">
        <v>409</v>
      </c>
      <c r="N946" s="63">
        <v>0.75</v>
      </c>
      <c r="O946" s="63">
        <v>0.83333333333333337</v>
      </c>
      <c r="P946" s="63" t="str">
        <f t="shared" si="43"/>
        <v>18:00 - 20:00</v>
      </c>
      <c r="Q946" t="s">
        <v>415</v>
      </c>
      <c r="R946">
        <v>220</v>
      </c>
      <c r="S946" t="s">
        <v>415</v>
      </c>
      <c r="T946" t="s">
        <v>415</v>
      </c>
      <c r="U946" t="s">
        <v>415</v>
      </c>
      <c r="V946">
        <v>70</v>
      </c>
      <c r="W946" s="5" t="str">
        <f t="shared" si="44"/>
        <v>LTSU_LV_DemandCASTLE PK</v>
      </c>
    </row>
    <row r="947" spans="1:23" hidden="1">
      <c r="A947" t="s">
        <v>416</v>
      </c>
      <c r="B947" t="s">
        <v>108</v>
      </c>
      <c r="C947" t="s">
        <v>48</v>
      </c>
      <c r="D947" t="s">
        <v>413</v>
      </c>
      <c r="E947" s="3">
        <v>0.4</v>
      </c>
      <c r="F947" t="s">
        <v>410</v>
      </c>
      <c r="G947" t="str">
        <f t="shared" si="42"/>
        <v>LTSU_LV_DemandCASTLECOMBE RD S/O 66Winter 2027/28</v>
      </c>
      <c r="H947" t="s">
        <v>408</v>
      </c>
      <c r="I947" s="64">
        <v>6.3513188499999984E-2</v>
      </c>
      <c r="J947" s="5">
        <v>46692</v>
      </c>
      <c r="K947" s="5">
        <v>46843</v>
      </c>
      <c r="L947" t="s">
        <v>409</v>
      </c>
      <c r="N947" s="63">
        <v>0.75</v>
      </c>
      <c r="O947" s="63">
        <v>0.83333333333333337</v>
      </c>
      <c r="P947" s="63" t="str">
        <f t="shared" si="43"/>
        <v>18:00 - 20:00</v>
      </c>
      <c r="Q947" t="s">
        <v>415</v>
      </c>
      <c r="R947">
        <v>220</v>
      </c>
      <c r="S947" t="s">
        <v>415</v>
      </c>
      <c r="T947" t="s">
        <v>415</v>
      </c>
      <c r="U947" t="s">
        <v>415</v>
      </c>
      <c r="V947">
        <v>70</v>
      </c>
      <c r="W947" s="5" t="str">
        <f t="shared" si="44"/>
        <v>LTSU_LV_DemandCASTLECOMBE RD S/O 66</v>
      </c>
    </row>
    <row r="948" spans="1:23" hidden="1">
      <c r="A948" t="s">
        <v>416</v>
      </c>
      <c r="B948" t="s">
        <v>109</v>
      </c>
      <c r="C948" t="s">
        <v>48</v>
      </c>
      <c r="D948" t="s">
        <v>406</v>
      </c>
      <c r="E948" s="3">
        <v>0.4</v>
      </c>
      <c r="F948" t="s">
        <v>410</v>
      </c>
      <c r="G948" t="str">
        <f t="shared" si="42"/>
        <v>LTSU_LV_DemandCAWBECK ROADWinter 2027/28</v>
      </c>
      <c r="H948" t="s">
        <v>408</v>
      </c>
      <c r="I948" s="64">
        <v>1.8345815144999989E-2</v>
      </c>
      <c r="J948" s="5">
        <v>46692</v>
      </c>
      <c r="K948" s="5">
        <v>46843</v>
      </c>
      <c r="L948" t="s">
        <v>409</v>
      </c>
      <c r="N948" s="63">
        <v>0.75</v>
      </c>
      <c r="O948" s="63">
        <v>0.83333333333333337</v>
      </c>
      <c r="P948" s="63" t="str">
        <f t="shared" si="43"/>
        <v>18:00 - 20:00</v>
      </c>
      <c r="Q948" t="s">
        <v>415</v>
      </c>
      <c r="R948">
        <v>220</v>
      </c>
      <c r="S948" t="s">
        <v>415</v>
      </c>
      <c r="T948" t="s">
        <v>415</v>
      </c>
      <c r="U948" t="s">
        <v>415</v>
      </c>
      <c r="V948">
        <v>70</v>
      </c>
      <c r="W948" s="5" t="str">
        <f t="shared" si="44"/>
        <v>LTSU_LV_DemandCAWBECK ROAD</v>
      </c>
    </row>
    <row r="949" spans="1:23" hidden="1">
      <c r="A949" t="s">
        <v>416</v>
      </c>
      <c r="B949" t="s">
        <v>110</v>
      </c>
      <c r="C949" t="s">
        <v>48</v>
      </c>
      <c r="D949" t="s">
        <v>414</v>
      </c>
      <c r="E949" s="3">
        <v>0.4</v>
      </c>
      <c r="F949" t="s">
        <v>410</v>
      </c>
      <c r="G949" t="str">
        <f t="shared" si="42"/>
        <v>LTSU_LV_DemandCENTRAL COURTWinter 2027/28</v>
      </c>
      <c r="H949" t="s">
        <v>408</v>
      </c>
      <c r="I949" s="64">
        <v>1.1839777500000004E-2</v>
      </c>
      <c r="J949" s="5">
        <v>46692</v>
      </c>
      <c r="K949" s="5">
        <v>46843</v>
      </c>
      <c r="L949" t="s">
        <v>409</v>
      </c>
      <c r="N949" s="63">
        <v>0.75</v>
      </c>
      <c r="O949" s="63">
        <v>0.83333333333333337</v>
      </c>
      <c r="P949" s="63" t="str">
        <f t="shared" si="43"/>
        <v>18:00 - 20:00</v>
      </c>
      <c r="Q949" t="s">
        <v>415</v>
      </c>
      <c r="R949">
        <v>220</v>
      </c>
      <c r="S949" t="s">
        <v>415</v>
      </c>
      <c r="T949" t="s">
        <v>415</v>
      </c>
      <c r="U949" t="s">
        <v>415</v>
      </c>
      <c r="V949">
        <v>70</v>
      </c>
      <c r="W949" s="5" t="str">
        <f t="shared" si="44"/>
        <v>LTSU_LV_DemandCENTRAL COURT</v>
      </c>
    </row>
    <row r="950" spans="1:23" hidden="1">
      <c r="A950" t="s">
        <v>416</v>
      </c>
      <c r="B950" t="s">
        <v>111</v>
      </c>
      <c r="C950" t="s">
        <v>48</v>
      </c>
      <c r="D950" t="s">
        <v>413</v>
      </c>
      <c r="E950" s="3">
        <v>0.4</v>
      </c>
      <c r="F950" t="s">
        <v>410</v>
      </c>
      <c r="G950" t="str">
        <f t="shared" si="42"/>
        <v>LTSU_LV_DemandCEPHAS ST  PEMELL HSEWinter 2027/28</v>
      </c>
      <c r="H950" t="s">
        <v>408</v>
      </c>
      <c r="I950" s="64">
        <v>0.01</v>
      </c>
      <c r="J950" s="5">
        <v>46692</v>
      </c>
      <c r="K950" s="5">
        <v>46843</v>
      </c>
      <c r="L950" t="s">
        <v>409</v>
      </c>
      <c r="N950" s="63">
        <v>0.75</v>
      </c>
      <c r="O950" s="63">
        <v>0.83333333333333337</v>
      </c>
      <c r="P950" s="63" t="str">
        <f t="shared" si="43"/>
        <v>18:00 - 20:00</v>
      </c>
      <c r="Q950" t="s">
        <v>415</v>
      </c>
      <c r="R950">
        <v>220</v>
      </c>
      <c r="S950" t="s">
        <v>415</v>
      </c>
      <c r="T950" t="s">
        <v>415</v>
      </c>
      <c r="U950" t="s">
        <v>415</v>
      </c>
      <c r="V950">
        <v>70</v>
      </c>
      <c r="W950" s="5" t="str">
        <f t="shared" si="44"/>
        <v>LTSU_LV_DemandCEPHAS ST  PEMELL HSE</v>
      </c>
    </row>
    <row r="951" spans="1:23" hidden="1">
      <c r="A951" t="s">
        <v>416</v>
      </c>
      <c r="B951" t="s">
        <v>112</v>
      </c>
      <c r="C951" t="s">
        <v>48</v>
      </c>
      <c r="D951" t="s">
        <v>413</v>
      </c>
      <c r="E951" s="3">
        <v>0.4</v>
      </c>
      <c r="F951" t="s">
        <v>410</v>
      </c>
      <c r="G951" t="str">
        <f t="shared" si="42"/>
        <v>LTSU_LV_DemandCHADWELL AVE WILNETT CTWinter 2027/28</v>
      </c>
      <c r="H951" t="s">
        <v>408</v>
      </c>
      <c r="I951" s="64">
        <v>8.717320949999996E-2</v>
      </c>
      <c r="J951" s="5">
        <v>46692</v>
      </c>
      <c r="K951" s="5">
        <v>46843</v>
      </c>
      <c r="L951" t="s">
        <v>409</v>
      </c>
      <c r="N951" s="63">
        <v>0.75</v>
      </c>
      <c r="O951" s="63">
        <v>0.83333333333333337</v>
      </c>
      <c r="P951" s="63" t="str">
        <f t="shared" si="43"/>
        <v>18:00 - 20:00</v>
      </c>
      <c r="Q951" t="s">
        <v>415</v>
      </c>
      <c r="R951">
        <v>220</v>
      </c>
      <c r="S951" t="s">
        <v>415</v>
      </c>
      <c r="T951" t="s">
        <v>415</v>
      </c>
      <c r="U951" t="s">
        <v>415</v>
      </c>
      <c r="V951">
        <v>70</v>
      </c>
      <c r="W951" s="5" t="str">
        <f t="shared" si="44"/>
        <v>LTSU_LV_DemandCHADWELL AVE WILNETT CT</v>
      </c>
    </row>
    <row r="952" spans="1:23" hidden="1">
      <c r="A952" t="s">
        <v>416</v>
      </c>
      <c r="B952" t="s">
        <v>113</v>
      </c>
      <c r="C952" t="s">
        <v>48</v>
      </c>
      <c r="D952" t="s">
        <v>413</v>
      </c>
      <c r="E952" s="3">
        <v>0.4</v>
      </c>
      <c r="F952" t="s">
        <v>410</v>
      </c>
      <c r="G952" t="str">
        <f t="shared" si="42"/>
        <v>LTSU_LV_DemandCHARLTON PK LANE LIDOWinter 2027/28</v>
      </c>
      <c r="H952" t="s">
        <v>408</v>
      </c>
      <c r="I952" s="64">
        <v>1.9434808500000008E-2</v>
      </c>
      <c r="J952" s="5">
        <v>46692</v>
      </c>
      <c r="K952" s="5">
        <v>46843</v>
      </c>
      <c r="L952" t="s">
        <v>409</v>
      </c>
      <c r="N952" s="63">
        <v>0.75</v>
      </c>
      <c r="O952" s="63">
        <v>0.83333333333333337</v>
      </c>
      <c r="P952" s="63" t="str">
        <f t="shared" si="43"/>
        <v>18:00 - 20:00</v>
      </c>
      <c r="Q952" t="s">
        <v>415</v>
      </c>
      <c r="R952">
        <v>220</v>
      </c>
      <c r="S952" t="s">
        <v>415</v>
      </c>
      <c r="T952" t="s">
        <v>415</v>
      </c>
      <c r="U952" t="s">
        <v>415</v>
      </c>
      <c r="V952">
        <v>70</v>
      </c>
      <c r="W952" s="5" t="str">
        <f t="shared" si="44"/>
        <v>LTSU_LV_DemandCHARLTON PK LANE LIDO</v>
      </c>
    </row>
    <row r="953" spans="1:23" hidden="1">
      <c r="A953" t="s">
        <v>416</v>
      </c>
      <c r="B953" t="s">
        <v>114</v>
      </c>
      <c r="C953" t="s">
        <v>48</v>
      </c>
      <c r="D953" t="s">
        <v>413</v>
      </c>
      <c r="E953" s="3">
        <v>0.4</v>
      </c>
      <c r="F953" t="s">
        <v>410</v>
      </c>
      <c r="G953" t="str">
        <f t="shared" si="42"/>
        <v>LTSU_LV_DemandCHARTON CLOSEWinter 2027/28</v>
      </c>
      <c r="H953" t="s">
        <v>408</v>
      </c>
      <c r="I953" s="64">
        <v>0.01</v>
      </c>
      <c r="J953" s="5">
        <v>46692</v>
      </c>
      <c r="K953" s="5">
        <v>46843</v>
      </c>
      <c r="L953" t="s">
        <v>409</v>
      </c>
      <c r="N953" s="63">
        <v>0.75</v>
      </c>
      <c r="O953" s="63">
        <v>0.83333333333333337</v>
      </c>
      <c r="P953" s="63" t="str">
        <f t="shared" si="43"/>
        <v>18:00 - 20:00</v>
      </c>
      <c r="Q953" t="s">
        <v>415</v>
      </c>
      <c r="R953">
        <v>220</v>
      </c>
      <c r="S953" t="s">
        <v>415</v>
      </c>
      <c r="T953" t="s">
        <v>415</v>
      </c>
      <c r="U953" t="s">
        <v>415</v>
      </c>
      <c r="V953">
        <v>70</v>
      </c>
      <c r="W953" s="5" t="str">
        <f t="shared" si="44"/>
        <v>LTSU_LV_DemandCHARTON CLOSE</v>
      </c>
    </row>
    <row r="954" spans="1:23" hidden="1">
      <c r="A954" t="s">
        <v>416</v>
      </c>
      <c r="B954" t="s">
        <v>115</v>
      </c>
      <c r="C954" t="s">
        <v>48</v>
      </c>
      <c r="D954" t="s">
        <v>406</v>
      </c>
      <c r="E954" s="3">
        <v>0.4</v>
      </c>
      <c r="F954" t="s">
        <v>410</v>
      </c>
      <c r="G954" t="str">
        <f t="shared" si="42"/>
        <v>LTSU_LV_DemandCHARTWELL BUSINESS PKWinter 2027/28</v>
      </c>
      <c r="H954" t="s">
        <v>408</v>
      </c>
      <c r="I954" s="64">
        <v>0.01</v>
      </c>
      <c r="J954" s="5">
        <v>46692</v>
      </c>
      <c r="K954" s="5">
        <v>46843</v>
      </c>
      <c r="L954" t="s">
        <v>409</v>
      </c>
      <c r="N954" s="63">
        <v>0.75</v>
      </c>
      <c r="O954" s="63">
        <v>0.83333333333333337</v>
      </c>
      <c r="P954" s="63" t="str">
        <f t="shared" si="43"/>
        <v>18:00 - 20:00</v>
      </c>
      <c r="Q954" t="s">
        <v>415</v>
      </c>
      <c r="R954">
        <v>220</v>
      </c>
      <c r="S954" t="s">
        <v>415</v>
      </c>
      <c r="T954" t="s">
        <v>415</v>
      </c>
      <c r="U954" t="s">
        <v>415</v>
      </c>
      <c r="V954">
        <v>70</v>
      </c>
      <c r="W954" s="5" t="str">
        <f t="shared" si="44"/>
        <v>LTSU_LV_DemandCHARTWELL BUSINESS PK</v>
      </c>
    </row>
    <row r="955" spans="1:23" hidden="1">
      <c r="A955" t="s">
        <v>416</v>
      </c>
      <c r="B955" t="s">
        <v>116</v>
      </c>
      <c r="C955" t="s">
        <v>48</v>
      </c>
      <c r="D955" t="s">
        <v>414</v>
      </c>
      <c r="E955" s="3">
        <v>0.4</v>
      </c>
      <c r="F955" t="s">
        <v>410</v>
      </c>
      <c r="G955" t="str">
        <f t="shared" si="42"/>
        <v>LTSU_LV_DemandCHESTNUT WAYWinter 2027/28</v>
      </c>
      <c r="H955" t="s">
        <v>408</v>
      </c>
      <c r="I955" s="64">
        <v>0.01</v>
      </c>
      <c r="J955" s="5">
        <v>46692</v>
      </c>
      <c r="K955" s="5">
        <v>46843</v>
      </c>
      <c r="L955" t="s">
        <v>409</v>
      </c>
      <c r="N955" s="63">
        <v>0.75</v>
      </c>
      <c r="O955" s="63">
        <v>0.83333333333333337</v>
      </c>
      <c r="P955" s="63" t="str">
        <f t="shared" si="43"/>
        <v>18:00 - 20:00</v>
      </c>
      <c r="Q955" t="s">
        <v>415</v>
      </c>
      <c r="R955">
        <v>220</v>
      </c>
      <c r="S955" t="s">
        <v>415</v>
      </c>
      <c r="T955" t="s">
        <v>415</v>
      </c>
      <c r="U955" t="s">
        <v>415</v>
      </c>
      <c r="V955">
        <v>70</v>
      </c>
      <c r="W955" s="5" t="str">
        <f t="shared" si="44"/>
        <v>LTSU_LV_DemandCHESTNUT WAY</v>
      </c>
    </row>
    <row r="956" spans="1:23" hidden="1">
      <c r="A956" t="s">
        <v>416</v>
      </c>
      <c r="B956" t="s">
        <v>117</v>
      </c>
      <c r="C956" t="s">
        <v>48</v>
      </c>
      <c r="D956" t="s">
        <v>406</v>
      </c>
      <c r="E956" s="3">
        <v>0.4</v>
      </c>
      <c r="F956" t="s">
        <v>410</v>
      </c>
      <c r="G956" t="str">
        <f t="shared" si="42"/>
        <v>LTSU_LV_DemandCHRISTCHURCH STREETWinter 2027/28</v>
      </c>
      <c r="H956" t="s">
        <v>408</v>
      </c>
      <c r="I956" s="64">
        <v>6.4115331209999973E-2</v>
      </c>
      <c r="J956" s="5">
        <v>46692</v>
      </c>
      <c r="K956" s="5">
        <v>46843</v>
      </c>
      <c r="L956" t="s">
        <v>409</v>
      </c>
      <c r="N956" s="63">
        <v>0.75</v>
      </c>
      <c r="O956" s="63">
        <v>0.83333333333333337</v>
      </c>
      <c r="P956" s="63" t="str">
        <f t="shared" si="43"/>
        <v>18:00 - 20:00</v>
      </c>
      <c r="Q956" t="s">
        <v>415</v>
      </c>
      <c r="R956">
        <v>220</v>
      </c>
      <c r="S956" t="s">
        <v>415</v>
      </c>
      <c r="T956" t="s">
        <v>415</v>
      </c>
      <c r="U956" t="s">
        <v>415</v>
      </c>
      <c r="V956">
        <v>70</v>
      </c>
      <c r="W956" s="5" t="str">
        <f t="shared" si="44"/>
        <v>LTSU_LV_DemandCHRISTCHURCH STREET</v>
      </c>
    </row>
    <row r="957" spans="1:23" hidden="1">
      <c r="A957" t="s">
        <v>416</v>
      </c>
      <c r="B957" t="s">
        <v>118</v>
      </c>
      <c r="C957" t="s">
        <v>48</v>
      </c>
      <c r="D957" t="s">
        <v>414</v>
      </c>
      <c r="E957" s="3">
        <v>0.4</v>
      </c>
      <c r="F957" t="s">
        <v>410</v>
      </c>
      <c r="G957" t="str">
        <f t="shared" si="42"/>
        <v>LTSU_LV_DemandCHURCH LANEWinter 2027/28</v>
      </c>
      <c r="H957" t="s">
        <v>408</v>
      </c>
      <c r="I957" s="64">
        <v>0.01</v>
      </c>
      <c r="J957" s="5">
        <v>46692</v>
      </c>
      <c r="K957" s="5">
        <v>46843</v>
      </c>
      <c r="L957" t="s">
        <v>409</v>
      </c>
      <c r="N957" s="63">
        <v>0.75</v>
      </c>
      <c r="O957" s="63">
        <v>0.83333333333333337</v>
      </c>
      <c r="P957" s="63" t="str">
        <f t="shared" si="43"/>
        <v>18:00 - 20:00</v>
      </c>
      <c r="Q957" t="s">
        <v>415</v>
      </c>
      <c r="R957">
        <v>220</v>
      </c>
      <c r="S957" t="s">
        <v>415</v>
      </c>
      <c r="T957" t="s">
        <v>415</v>
      </c>
      <c r="U957" t="s">
        <v>415</v>
      </c>
      <c r="V957">
        <v>70</v>
      </c>
      <c r="W957" s="5" t="str">
        <f t="shared" si="44"/>
        <v>LTSU_LV_DemandCHURCH LANE</v>
      </c>
    </row>
    <row r="958" spans="1:23" hidden="1">
      <c r="A958" t="s">
        <v>416</v>
      </c>
      <c r="B958" t="s">
        <v>119</v>
      </c>
      <c r="C958" t="s">
        <v>48</v>
      </c>
      <c r="D958" t="s">
        <v>406</v>
      </c>
      <c r="E958" s="3">
        <v>0.4</v>
      </c>
      <c r="F958" t="s">
        <v>410</v>
      </c>
      <c r="G958" t="str">
        <f t="shared" si="42"/>
        <v>LTSU_LV_DemandCHURCH LNWinter 2027/28</v>
      </c>
      <c r="H958" t="s">
        <v>408</v>
      </c>
      <c r="I958" s="64">
        <v>0.01</v>
      </c>
      <c r="J958" s="5">
        <v>46692</v>
      </c>
      <c r="K958" s="5">
        <v>46843</v>
      </c>
      <c r="L958" t="s">
        <v>409</v>
      </c>
      <c r="N958" s="63">
        <v>0.75</v>
      </c>
      <c r="O958" s="63">
        <v>0.83333333333333337</v>
      </c>
      <c r="P958" s="63" t="str">
        <f t="shared" si="43"/>
        <v>18:00 - 20:00</v>
      </c>
      <c r="Q958" t="s">
        <v>415</v>
      </c>
      <c r="R958">
        <v>220</v>
      </c>
      <c r="S958" t="s">
        <v>415</v>
      </c>
      <c r="T958" t="s">
        <v>415</v>
      </c>
      <c r="U958" t="s">
        <v>415</v>
      </c>
      <c r="V958">
        <v>70</v>
      </c>
      <c r="W958" s="5" t="str">
        <f t="shared" si="44"/>
        <v>LTSU_LV_DemandCHURCH LN</v>
      </c>
    </row>
    <row r="959" spans="1:23" hidden="1">
      <c r="A959" t="s">
        <v>416</v>
      </c>
      <c r="B959" t="s">
        <v>120</v>
      </c>
      <c r="C959" t="s">
        <v>48</v>
      </c>
      <c r="D959" t="s">
        <v>413</v>
      </c>
      <c r="E959" s="3">
        <v>0.4</v>
      </c>
      <c r="F959" t="s">
        <v>410</v>
      </c>
      <c r="G959" t="str">
        <f t="shared" si="42"/>
        <v>LTSU_LV_DemandCHURCH RISEWinter 2027/28</v>
      </c>
      <c r="H959" t="s">
        <v>408</v>
      </c>
      <c r="I959" s="64">
        <v>0.01</v>
      </c>
      <c r="J959" s="5">
        <v>46692</v>
      </c>
      <c r="K959" s="5">
        <v>46843</v>
      </c>
      <c r="L959" t="s">
        <v>409</v>
      </c>
      <c r="N959" s="63">
        <v>0.75</v>
      </c>
      <c r="O959" s="63">
        <v>0.83333333333333337</v>
      </c>
      <c r="P959" s="63" t="str">
        <f t="shared" si="43"/>
        <v>18:00 - 20:00</v>
      </c>
      <c r="Q959" t="s">
        <v>415</v>
      </c>
      <c r="R959">
        <v>220</v>
      </c>
      <c r="S959" t="s">
        <v>415</v>
      </c>
      <c r="T959" t="s">
        <v>415</v>
      </c>
      <c r="U959" t="s">
        <v>415</v>
      </c>
      <c r="V959">
        <v>70</v>
      </c>
      <c r="W959" s="5" t="str">
        <f t="shared" si="44"/>
        <v>LTSU_LV_DemandCHURCH RISE</v>
      </c>
    </row>
    <row r="960" spans="1:23" hidden="1">
      <c r="A960" t="s">
        <v>416</v>
      </c>
      <c r="B960" t="s">
        <v>121</v>
      </c>
      <c r="C960" t="s">
        <v>48</v>
      </c>
      <c r="D960" t="s">
        <v>406</v>
      </c>
      <c r="E960" s="3">
        <v>0.4</v>
      </c>
      <c r="F960" t="s">
        <v>410</v>
      </c>
      <c r="G960" t="str">
        <f t="shared" si="42"/>
        <v>LTSU_LV_DemandCLITTERHOUSE RDWinter 2027/28</v>
      </c>
      <c r="H960" t="s">
        <v>408</v>
      </c>
      <c r="I960" s="64">
        <v>4.8937498499999954E-2</v>
      </c>
      <c r="J960" s="5">
        <v>46692</v>
      </c>
      <c r="K960" s="5">
        <v>46843</v>
      </c>
      <c r="L960" t="s">
        <v>409</v>
      </c>
      <c r="N960" s="63">
        <v>0.75</v>
      </c>
      <c r="O960" s="63">
        <v>0.83333333333333337</v>
      </c>
      <c r="P960" s="63" t="str">
        <f t="shared" si="43"/>
        <v>18:00 - 20:00</v>
      </c>
      <c r="Q960" t="s">
        <v>415</v>
      </c>
      <c r="R960">
        <v>220</v>
      </c>
      <c r="S960" t="s">
        <v>415</v>
      </c>
      <c r="T960" t="s">
        <v>415</v>
      </c>
      <c r="U960" t="s">
        <v>415</v>
      </c>
      <c r="V960">
        <v>70</v>
      </c>
      <c r="W960" s="5" t="str">
        <f t="shared" si="44"/>
        <v>LTSU_LV_DemandCLITTERHOUSE RD</v>
      </c>
    </row>
    <row r="961" spans="1:23" hidden="1">
      <c r="A961" t="s">
        <v>416</v>
      </c>
      <c r="B961" t="s">
        <v>122</v>
      </c>
      <c r="C961" t="s">
        <v>48</v>
      </c>
      <c r="D961" t="s">
        <v>413</v>
      </c>
      <c r="E961" s="3">
        <v>0.4</v>
      </c>
      <c r="F961" t="s">
        <v>410</v>
      </c>
      <c r="G961" t="str">
        <f t="shared" si="42"/>
        <v>LTSU_LV_DemandCOLBERG PLACEWinter 2027/28</v>
      </c>
      <c r="H961" t="s">
        <v>408</v>
      </c>
      <c r="I961" s="64">
        <v>7.5047916000000048E-2</v>
      </c>
      <c r="J961" s="5">
        <v>46692</v>
      </c>
      <c r="K961" s="5">
        <v>46843</v>
      </c>
      <c r="L961" t="s">
        <v>409</v>
      </c>
      <c r="N961" s="63">
        <v>0.75</v>
      </c>
      <c r="O961" s="63">
        <v>0.83333333333333337</v>
      </c>
      <c r="P961" s="63" t="str">
        <f t="shared" si="43"/>
        <v>18:00 - 20:00</v>
      </c>
      <c r="Q961" t="s">
        <v>415</v>
      </c>
      <c r="R961">
        <v>220</v>
      </c>
      <c r="S961" t="s">
        <v>415</v>
      </c>
      <c r="T961" t="s">
        <v>415</v>
      </c>
      <c r="U961" t="s">
        <v>415</v>
      </c>
      <c r="V961">
        <v>70</v>
      </c>
      <c r="W961" s="5" t="str">
        <f t="shared" si="44"/>
        <v>LTSU_LV_DemandCOLBERG PLACE</v>
      </c>
    </row>
    <row r="962" spans="1:23" hidden="1">
      <c r="A962" t="s">
        <v>416</v>
      </c>
      <c r="B962" t="s">
        <v>123</v>
      </c>
      <c r="C962" t="s">
        <v>48</v>
      </c>
      <c r="D962" t="s">
        <v>414</v>
      </c>
      <c r="E962" s="3">
        <v>0.4</v>
      </c>
      <c r="F962" t="s">
        <v>410</v>
      </c>
      <c r="G962" t="str">
        <f t="shared" si="42"/>
        <v>LTSU_LV_DemandCOLDHARBOUR ROADWinter 2027/28</v>
      </c>
      <c r="H962" t="s">
        <v>408</v>
      </c>
      <c r="I962" s="64">
        <v>0.10074820500000004</v>
      </c>
      <c r="J962" s="5">
        <v>46692</v>
      </c>
      <c r="K962" s="5">
        <v>46843</v>
      </c>
      <c r="L962" t="s">
        <v>409</v>
      </c>
      <c r="N962" s="63">
        <v>0.75</v>
      </c>
      <c r="O962" s="63">
        <v>0.83333333333333337</v>
      </c>
      <c r="P962" s="63" t="str">
        <f t="shared" si="43"/>
        <v>18:00 - 20:00</v>
      </c>
      <c r="Q962" t="s">
        <v>415</v>
      </c>
      <c r="R962">
        <v>220</v>
      </c>
      <c r="S962" t="s">
        <v>415</v>
      </c>
      <c r="T962" t="s">
        <v>415</v>
      </c>
      <c r="U962" t="s">
        <v>415</v>
      </c>
      <c r="V962">
        <v>70</v>
      </c>
      <c r="W962" s="5" t="str">
        <f t="shared" si="44"/>
        <v>LTSU_LV_DemandCOLDHARBOUR ROAD</v>
      </c>
    </row>
    <row r="963" spans="1:23" hidden="1">
      <c r="A963" t="s">
        <v>416</v>
      </c>
      <c r="B963" t="s">
        <v>124</v>
      </c>
      <c r="C963" t="s">
        <v>48</v>
      </c>
      <c r="D963" t="s">
        <v>406</v>
      </c>
      <c r="E963" s="3">
        <v>0.4</v>
      </c>
      <c r="F963" t="s">
        <v>410</v>
      </c>
      <c r="G963" t="str">
        <f t="shared" ref="G963:G1026" si="45">_xlfn.CONCAT(C963,B963,F963)</f>
        <v>LTSU_LV_DemandCOLTHORPE RDWinter 2027/28</v>
      </c>
      <c r="H963" t="s">
        <v>408</v>
      </c>
      <c r="I963" s="64">
        <v>1.0718303715E-2</v>
      </c>
      <c r="J963" s="5">
        <v>46692</v>
      </c>
      <c r="K963" s="5">
        <v>46843</v>
      </c>
      <c r="L963" t="s">
        <v>409</v>
      </c>
      <c r="N963" s="63">
        <v>0.75</v>
      </c>
      <c r="O963" s="63">
        <v>0.83333333333333337</v>
      </c>
      <c r="P963" s="63" t="str">
        <f t="shared" ref="P963:P1026" si="46">TEXT(N963,"HH:MM") &amp; " - " &amp; TEXT(O963,"HH:MM")</f>
        <v>18:00 - 20:00</v>
      </c>
      <c r="Q963" t="s">
        <v>415</v>
      </c>
      <c r="R963">
        <v>220</v>
      </c>
      <c r="S963" t="s">
        <v>415</v>
      </c>
      <c r="T963" t="s">
        <v>415</v>
      </c>
      <c r="U963" t="s">
        <v>415</v>
      </c>
      <c r="V963">
        <v>70</v>
      </c>
      <c r="W963" s="5" t="str">
        <f t="shared" ref="W963:W1026" si="47">_xlfn.CONCAT(C963,B963)</f>
        <v>LTSU_LV_DemandCOLTHORPE RD</v>
      </c>
    </row>
    <row r="964" spans="1:23" hidden="1">
      <c r="A964" t="s">
        <v>416</v>
      </c>
      <c r="B964" t="s">
        <v>125</v>
      </c>
      <c r="C964" t="s">
        <v>48</v>
      </c>
      <c r="D964" t="s">
        <v>406</v>
      </c>
      <c r="E964" s="3">
        <v>0.4</v>
      </c>
      <c r="F964" t="s">
        <v>410</v>
      </c>
      <c r="G964" t="str">
        <f t="shared" si="45"/>
        <v>LTSU_LV_DemandCOMMERCIAL HYDRAULICSWinter 2027/28</v>
      </c>
      <c r="H964" t="s">
        <v>408</v>
      </c>
      <c r="I964" s="64">
        <v>0.01</v>
      </c>
      <c r="J964" s="5">
        <v>46692</v>
      </c>
      <c r="K964" s="5">
        <v>46843</v>
      </c>
      <c r="L964" t="s">
        <v>409</v>
      </c>
      <c r="N964" s="63">
        <v>0.75</v>
      </c>
      <c r="O964" s="63">
        <v>0.83333333333333337</v>
      </c>
      <c r="P964" s="63" t="str">
        <f t="shared" si="46"/>
        <v>18:00 - 20:00</v>
      </c>
      <c r="Q964" t="s">
        <v>415</v>
      </c>
      <c r="R964">
        <v>220</v>
      </c>
      <c r="S964" t="s">
        <v>415</v>
      </c>
      <c r="T964" t="s">
        <v>415</v>
      </c>
      <c r="U964" t="s">
        <v>415</v>
      </c>
      <c r="V964">
        <v>70</v>
      </c>
      <c r="W964" s="5" t="str">
        <f t="shared" si="47"/>
        <v>LTSU_LV_DemandCOMMERCIAL HYDRAULICS</v>
      </c>
    </row>
    <row r="965" spans="1:23" hidden="1">
      <c r="A965" t="s">
        <v>416</v>
      </c>
      <c r="B965" t="s">
        <v>126</v>
      </c>
      <c r="C965" t="s">
        <v>48</v>
      </c>
      <c r="D965" t="s">
        <v>406</v>
      </c>
      <c r="E965" s="3">
        <v>0.4</v>
      </c>
      <c r="F965" t="s">
        <v>410</v>
      </c>
      <c r="G965" t="str">
        <f t="shared" si="45"/>
        <v>LTSU_LV_DemandCOMMON LNWinter 2027/28</v>
      </c>
      <c r="H965" t="s">
        <v>408</v>
      </c>
      <c r="I965" s="64">
        <v>6.8673674500000004E-2</v>
      </c>
      <c r="J965" s="5">
        <v>46692</v>
      </c>
      <c r="K965" s="5">
        <v>46843</v>
      </c>
      <c r="L965" t="s">
        <v>409</v>
      </c>
      <c r="N965" s="63">
        <v>0.75</v>
      </c>
      <c r="O965" s="63">
        <v>0.83333333333333337</v>
      </c>
      <c r="P965" s="63" t="str">
        <f t="shared" si="46"/>
        <v>18:00 - 20:00</v>
      </c>
      <c r="Q965" t="s">
        <v>415</v>
      </c>
      <c r="R965">
        <v>220</v>
      </c>
      <c r="S965" t="s">
        <v>415</v>
      </c>
      <c r="T965" t="s">
        <v>415</v>
      </c>
      <c r="U965" t="s">
        <v>415</v>
      </c>
      <c r="V965">
        <v>70</v>
      </c>
      <c r="W965" s="5" t="str">
        <f t="shared" si="47"/>
        <v>LTSU_LV_DemandCOMMON LN</v>
      </c>
    </row>
    <row r="966" spans="1:23" hidden="1">
      <c r="A966" t="s">
        <v>416</v>
      </c>
      <c r="B966" t="s">
        <v>127</v>
      </c>
      <c r="C966" t="s">
        <v>48</v>
      </c>
      <c r="D966" t="s">
        <v>413</v>
      </c>
      <c r="E966" s="3">
        <v>0.4</v>
      </c>
      <c r="F966" t="s">
        <v>410</v>
      </c>
      <c r="G966" t="str">
        <f t="shared" si="45"/>
        <v>LTSU_LV_DemandCORNTHWAITE RDWinter 2027/28</v>
      </c>
      <c r="H966" t="s">
        <v>408</v>
      </c>
      <c r="I966" s="64">
        <v>4.2918867000000027E-2</v>
      </c>
      <c r="J966" s="5">
        <v>46692</v>
      </c>
      <c r="K966" s="5">
        <v>46843</v>
      </c>
      <c r="L966" t="s">
        <v>409</v>
      </c>
      <c r="N966" s="63">
        <v>0.75</v>
      </c>
      <c r="O966" s="63">
        <v>0.83333333333333337</v>
      </c>
      <c r="P966" s="63" t="str">
        <f t="shared" si="46"/>
        <v>18:00 - 20:00</v>
      </c>
      <c r="Q966" t="s">
        <v>415</v>
      </c>
      <c r="R966">
        <v>220</v>
      </c>
      <c r="S966" t="s">
        <v>415</v>
      </c>
      <c r="T966" t="s">
        <v>415</v>
      </c>
      <c r="U966" t="s">
        <v>415</v>
      </c>
      <c r="V966">
        <v>70</v>
      </c>
      <c r="W966" s="5" t="str">
        <f t="shared" si="47"/>
        <v>LTSU_LV_DemandCORNTHWAITE RD</v>
      </c>
    </row>
    <row r="967" spans="1:23" hidden="1">
      <c r="A967" t="s">
        <v>416</v>
      </c>
      <c r="B967" t="s">
        <v>128</v>
      </c>
      <c r="C967" t="s">
        <v>48</v>
      </c>
      <c r="D967" t="s">
        <v>413</v>
      </c>
      <c r="E967" s="3">
        <v>0.4</v>
      </c>
      <c r="F967" t="s">
        <v>410</v>
      </c>
      <c r="G967" t="str">
        <f t="shared" si="45"/>
        <v>LTSU_LV_DemandCREELAND GRWinter 2027/28</v>
      </c>
      <c r="H967" t="s">
        <v>408</v>
      </c>
      <c r="I967" s="64">
        <v>0.01</v>
      </c>
      <c r="J967" s="5">
        <v>46692</v>
      </c>
      <c r="K967" s="5">
        <v>46843</v>
      </c>
      <c r="L967" t="s">
        <v>409</v>
      </c>
      <c r="N967" s="63">
        <v>0.75</v>
      </c>
      <c r="O967" s="63">
        <v>0.83333333333333337</v>
      </c>
      <c r="P967" s="63" t="str">
        <f t="shared" si="46"/>
        <v>18:00 - 20:00</v>
      </c>
      <c r="Q967" t="s">
        <v>415</v>
      </c>
      <c r="R967">
        <v>220</v>
      </c>
      <c r="S967" t="s">
        <v>415</v>
      </c>
      <c r="T967" t="s">
        <v>415</v>
      </c>
      <c r="U967" t="s">
        <v>415</v>
      </c>
      <c r="V967">
        <v>70</v>
      </c>
      <c r="W967" s="5" t="str">
        <f t="shared" si="47"/>
        <v>LTSU_LV_DemandCREELAND GR</v>
      </c>
    </row>
    <row r="968" spans="1:23" hidden="1">
      <c r="A968" t="s">
        <v>416</v>
      </c>
      <c r="B968" t="s">
        <v>129</v>
      </c>
      <c r="C968" t="s">
        <v>48</v>
      </c>
      <c r="D968" t="s">
        <v>406</v>
      </c>
      <c r="E968" s="3">
        <v>0.4</v>
      </c>
      <c r="F968" t="s">
        <v>410</v>
      </c>
      <c r="G968" t="str">
        <f t="shared" si="45"/>
        <v>LTSU_LV_DemandCRISP ROADWinter 2027/28</v>
      </c>
      <c r="H968" t="s">
        <v>408</v>
      </c>
      <c r="I968" s="64">
        <v>2.3093444999999987E-2</v>
      </c>
      <c r="J968" s="5">
        <v>46692</v>
      </c>
      <c r="K968" s="5">
        <v>46843</v>
      </c>
      <c r="L968" t="s">
        <v>409</v>
      </c>
      <c r="N968" s="63">
        <v>0.75</v>
      </c>
      <c r="O968" s="63">
        <v>0.83333333333333337</v>
      </c>
      <c r="P968" s="63" t="str">
        <f t="shared" si="46"/>
        <v>18:00 - 20:00</v>
      </c>
      <c r="Q968" t="s">
        <v>415</v>
      </c>
      <c r="R968">
        <v>220</v>
      </c>
      <c r="S968" t="s">
        <v>415</v>
      </c>
      <c r="T968" t="s">
        <v>415</v>
      </c>
      <c r="U968" t="s">
        <v>415</v>
      </c>
      <c r="V968">
        <v>70</v>
      </c>
      <c r="W968" s="5" t="str">
        <f t="shared" si="47"/>
        <v>LTSU_LV_DemandCRISP ROAD</v>
      </c>
    </row>
    <row r="969" spans="1:23" hidden="1">
      <c r="A969" t="s">
        <v>416</v>
      </c>
      <c r="B969" t="s">
        <v>130</v>
      </c>
      <c r="C969" t="s">
        <v>48</v>
      </c>
      <c r="D969" t="s">
        <v>413</v>
      </c>
      <c r="E969" s="3">
        <v>0.4</v>
      </c>
      <c r="F969" t="s">
        <v>410</v>
      </c>
      <c r="G969" t="str">
        <f t="shared" si="45"/>
        <v>LTSU_LV_DemandCROOKED BILLETWinter 2027/28</v>
      </c>
      <c r="H969" t="s">
        <v>408</v>
      </c>
      <c r="I969" s="64">
        <v>0.14474080300000003</v>
      </c>
      <c r="J969" s="5">
        <v>46692</v>
      </c>
      <c r="K969" s="5">
        <v>46843</v>
      </c>
      <c r="L969" t="s">
        <v>409</v>
      </c>
      <c r="N969" s="63">
        <v>0.75</v>
      </c>
      <c r="O969" s="63">
        <v>0.83333333333333337</v>
      </c>
      <c r="P969" s="63" t="str">
        <f t="shared" si="46"/>
        <v>18:00 - 20:00</v>
      </c>
      <c r="Q969" t="s">
        <v>415</v>
      </c>
      <c r="R969">
        <v>220</v>
      </c>
      <c r="S969" t="s">
        <v>415</v>
      </c>
      <c r="T969" t="s">
        <v>415</v>
      </c>
      <c r="U969" t="s">
        <v>415</v>
      </c>
      <c r="V969">
        <v>70</v>
      </c>
      <c r="W969" s="5" t="str">
        <f t="shared" si="47"/>
        <v>LTSU_LV_DemandCROOKED BILLET</v>
      </c>
    </row>
    <row r="970" spans="1:23" hidden="1">
      <c r="A970" t="s">
        <v>416</v>
      </c>
      <c r="B970" t="s">
        <v>131</v>
      </c>
      <c r="C970" t="s">
        <v>48</v>
      </c>
      <c r="D970" t="s">
        <v>413</v>
      </c>
      <c r="E970" s="3">
        <v>0.4</v>
      </c>
      <c r="F970" t="s">
        <v>410</v>
      </c>
      <c r="G970" t="str">
        <f t="shared" si="45"/>
        <v>LTSU_LV_DemandCROWNFIELD RDWinter 2027/28</v>
      </c>
      <c r="H970" t="s">
        <v>408</v>
      </c>
      <c r="I970" s="64">
        <v>0.01</v>
      </c>
      <c r="J970" s="5">
        <v>46692</v>
      </c>
      <c r="K970" s="5">
        <v>46843</v>
      </c>
      <c r="L970" t="s">
        <v>409</v>
      </c>
      <c r="N970" s="63">
        <v>0.75</v>
      </c>
      <c r="O970" s="63">
        <v>0.83333333333333337</v>
      </c>
      <c r="P970" s="63" t="str">
        <f t="shared" si="46"/>
        <v>18:00 - 20:00</v>
      </c>
      <c r="Q970" t="s">
        <v>415</v>
      </c>
      <c r="R970">
        <v>220</v>
      </c>
      <c r="S970" t="s">
        <v>415</v>
      </c>
      <c r="T970" t="s">
        <v>415</v>
      </c>
      <c r="U970" t="s">
        <v>415</v>
      </c>
      <c r="V970">
        <v>70</v>
      </c>
      <c r="W970" s="5" t="str">
        <f t="shared" si="47"/>
        <v>LTSU_LV_DemandCROWNFIELD RD</v>
      </c>
    </row>
    <row r="971" spans="1:23" hidden="1">
      <c r="A971" t="s">
        <v>416</v>
      </c>
      <c r="B971" t="s">
        <v>132</v>
      </c>
      <c r="C971" t="s">
        <v>48</v>
      </c>
      <c r="D971" t="s">
        <v>413</v>
      </c>
      <c r="E971" s="3">
        <v>0.4</v>
      </c>
      <c r="F971" t="s">
        <v>410</v>
      </c>
      <c r="G971" t="str">
        <f t="shared" si="45"/>
        <v>LTSU_LV_DemandDE BEAUVOIR RD DE BEAUVOIR CTRLWinter 2027/28</v>
      </c>
      <c r="H971" t="s">
        <v>408</v>
      </c>
      <c r="I971" s="64">
        <v>0.01</v>
      </c>
      <c r="J971" s="5">
        <v>46692</v>
      </c>
      <c r="K971" s="5">
        <v>46843</v>
      </c>
      <c r="L971" t="s">
        <v>409</v>
      </c>
      <c r="N971" s="63">
        <v>0.75</v>
      </c>
      <c r="O971" s="63">
        <v>0.83333333333333337</v>
      </c>
      <c r="P971" s="63" t="str">
        <f t="shared" si="46"/>
        <v>18:00 - 20:00</v>
      </c>
      <c r="Q971" t="s">
        <v>415</v>
      </c>
      <c r="R971">
        <v>220</v>
      </c>
      <c r="S971" t="s">
        <v>415</v>
      </c>
      <c r="T971" t="s">
        <v>415</v>
      </c>
      <c r="U971" t="s">
        <v>415</v>
      </c>
      <c r="V971">
        <v>70</v>
      </c>
      <c r="W971" s="5" t="str">
        <f t="shared" si="47"/>
        <v>LTSU_LV_DemandDE BEAUVOIR RD DE BEAUVOIR CTRL</v>
      </c>
    </row>
    <row r="972" spans="1:23" hidden="1">
      <c r="A972" t="s">
        <v>416</v>
      </c>
      <c r="B972" t="s">
        <v>133</v>
      </c>
      <c r="C972" t="s">
        <v>48</v>
      </c>
      <c r="D972" t="s">
        <v>406</v>
      </c>
      <c r="E972" s="3">
        <v>0.4</v>
      </c>
      <c r="F972" t="s">
        <v>410</v>
      </c>
      <c r="G972" t="str">
        <f t="shared" si="45"/>
        <v>LTSU_LV_DemandDENBY GRANGEWinter 2027/28</v>
      </c>
      <c r="H972" t="s">
        <v>408</v>
      </c>
      <c r="I972" s="64">
        <v>3.2687099865000006E-2</v>
      </c>
      <c r="J972" s="5">
        <v>46692</v>
      </c>
      <c r="K972" s="5">
        <v>46843</v>
      </c>
      <c r="L972" t="s">
        <v>409</v>
      </c>
      <c r="N972" s="63">
        <v>0.75</v>
      </c>
      <c r="O972" s="63">
        <v>0.83333333333333337</v>
      </c>
      <c r="P972" s="63" t="str">
        <f t="shared" si="46"/>
        <v>18:00 - 20:00</v>
      </c>
      <c r="Q972" t="s">
        <v>415</v>
      </c>
      <c r="R972">
        <v>220</v>
      </c>
      <c r="S972" t="s">
        <v>415</v>
      </c>
      <c r="T972" t="s">
        <v>415</v>
      </c>
      <c r="U972" t="s">
        <v>415</v>
      </c>
      <c r="V972">
        <v>70</v>
      </c>
      <c r="W972" s="5" t="str">
        <f t="shared" si="47"/>
        <v>LTSU_LV_DemandDENBY GRANGE</v>
      </c>
    </row>
    <row r="973" spans="1:23" hidden="1">
      <c r="A973" t="s">
        <v>416</v>
      </c>
      <c r="B973" t="s">
        <v>134</v>
      </c>
      <c r="C973" t="s">
        <v>48</v>
      </c>
      <c r="D973" t="s">
        <v>406</v>
      </c>
      <c r="E973" s="3">
        <v>0.4</v>
      </c>
      <c r="F973" t="s">
        <v>410</v>
      </c>
      <c r="G973" t="str">
        <f t="shared" si="45"/>
        <v>LTSU_LV_DemandDEPWADE COURTWinter 2027/28</v>
      </c>
      <c r="H973" t="s">
        <v>408</v>
      </c>
      <c r="I973" s="64">
        <v>2.3198928480000009E-2</v>
      </c>
      <c r="J973" s="5">
        <v>46692</v>
      </c>
      <c r="K973" s="5">
        <v>46843</v>
      </c>
      <c r="L973" t="s">
        <v>409</v>
      </c>
      <c r="N973" s="63">
        <v>0.75</v>
      </c>
      <c r="O973" s="63">
        <v>0.83333333333333337</v>
      </c>
      <c r="P973" s="63" t="str">
        <f t="shared" si="46"/>
        <v>18:00 - 20:00</v>
      </c>
      <c r="Q973" t="s">
        <v>415</v>
      </c>
      <c r="R973">
        <v>220</v>
      </c>
      <c r="S973" t="s">
        <v>415</v>
      </c>
      <c r="T973" t="s">
        <v>415</v>
      </c>
      <c r="U973" t="s">
        <v>415</v>
      </c>
      <c r="V973">
        <v>70</v>
      </c>
      <c r="W973" s="5" t="str">
        <f t="shared" si="47"/>
        <v>LTSU_LV_DemandDEPWADE COURT</v>
      </c>
    </row>
    <row r="974" spans="1:23" hidden="1">
      <c r="A974" t="s">
        <v>416</v>
      </c>
      <c r="B974" t="s">
        <v>135</v>
      </c>
      <c r="C974" t="s">
        <v>48</v>
      </c>
      <c r="D974" t="s">
        <v>413</v>
      </c>
      <c r="E974" s="3">
        <v>0.4</v>
      </c>
      <c r="F974" t="s">
        <v>410</v>
      </c>
      <c r="G974" t="str">
        <f t="shared" si="45"/>
        <v>LTSU_LV_DemandDEVON RD SOUTHCOTT HSEWinter 2027/28</v>
      </c>
      <c r="H974" t="s">
        <v>408</v>
      </c>
      <c r="I974" s="64">
        <v>0.01</v>
      </c>
      <c r="J974" s="5">
        <v>46692</v>
      </c>
      <c r="K974" s="5">
        <v>46843</v>
      </c>
      <c r="L974" t="s">
        <v>409</v>
      </c>
      <c r="N974" s="63">
        <v>0.75</v>
      </c>
      <c r="O974" s="63">
        <v>0.83333333333333337</v>
      </c>
      <c r="P974" s="63" t="str">
        <f t="shared" si="46"/>
        <v>18:00 - 20:00</v>
      </c>
      <c r="Q974" t="s">
        <v>415</v>
      </c>
      <c r="R974">
        <v>220</v>
      </c>
      <c r="S974" t="s">
        <v>415</v>
      </c>
      <c r="T974" t="s">
        <v>415</v>
      </c>
      <c r="U974" t="s">
        <v>415</v>
      </c>
      <c r="V974">
        <v>70</v>
      </c>
      <c r="W974" s="5" t="str">
        <f t="shared" si="47"/>
        <v>LTSU_LV_DemandDEVON RD SOUTHCOTT HSE</v>
      </c>
    </row>
    <row r="975" spans="1:23" hidden="1">
      <c r="A975" t="s">
        <v>416</v>
      </c>
      <c r="B975" t="s">
        <v>136</v>
      </c>
      <c r="C975" t="s">
        <v>48</v>
      </c>
      <c r="D975" t="s">
        <v>413</v>
      </c>
      <c r="E975" s="3">
        <v>0.4</v>
      </c>
      <c r="F975" t="s">
        <v>410</v>
      </c>
      <c r="G975" t="str">
        <f t="shared" si="45"/>
        <v>LTSU_LV_DemandDEVONPORT GDNS 28Winter 2027/28</v>
      </c>
      <c r="H975" t="s">
        <v>408</v>
      </c>
      <c r="I975" s="64">
        <v>8.171435699999996E-2</v>
      </c>
      <c r="J975" s="5">
        <v>46692</v>
      </c>
      <c r="K975" s="5">
        <v>46843</v>
      </c>
      <c r="L975" t="s">
        <v>409</v>
      </c>
      <c r="N975" s="63">
        <v>0.75</v>
      </c>
      <c r="O975" s="63">
        <v>0.83333333333333337</v>
      </c>
      <c r="P975" s="63" t="str">
        <f t="shared" si="46"/>
        <v>18:00 - 20:00</v>
      </c>
      <c r="Q975" t="s">
        <v>415</v>
      </c>
      <c r="R975">
        <v>220</v>
      </c>
      <c r="S975" t="s">
        <v>415</v>
      </c>
      <c r="T975" t="s">
        <v>415</v>
      </c>
      <c r="U975" t="s">
        <v>415</v>
      </c>
      <c r="V975">
        <v>70</v>
      </c>
      <c r="W975" s="5" t="str">
        <f t="shared" si="47"/>
        <v>LTSU_LV_DemandDEVONPORT GDNS 28</v>
      </c>
    </row>
    <row r="976" spans="1:23" hidden="1">
      <c r="A976" t="s">
        <v>416</v>
      </c>
      <c r="B976" t="s">
        <v>137</v>
      </c>
      <c r="C976" t="s">
        <v>48</v>
      </c>
      <c r="D976" t="s">
        <v>414</v>
      </c>
      <c r="E976" s="3">
        <v>0.4</v>
      </c>
      <c r="F976" t="s">
        <v>410</v>
      </c>
      <c r="G976" t="str">
        <f t="shared" si="45"/>
        <v>LTSU_LV_DemandDOWNEWinter 2027/28</v>
      </c>
      <c r="H976" t="s">
        <v>408</v>
      </c>
      <c r="I976" s="64">
        <v>4.5945184949999968E-2</v>
      </c>
      <c r="J976" s="5">
        <v>46692</v>
      </c>
      <c r="K976" s="5">
        <v>46843</v>
      </c>
      <c r="L976" t="s">
        <v>409</v>
      </c>
      <c r="N976" s="63">
        <v>0.75</v>
      </c>
      <c r="O976" s="63">
        <v>0.83333333333333337</v>
      </c>
      <c r="P976" s="63" t="str">
        <f t="shared" si="46"/>
        <v>18:00 - 20:00</v>
      </c>
      <c r="Q976" t="s">
        <v>415</v>
      </c>
      <c r="R976">
        <v>220</v>
      </c>
      <c r="S976" t="s">
        <v>415</v>
      </c>
      <c r="T976" t="s">
        <v>415</v>
      </c>
      <c r="U976" t="s">
        <v>415</v>
      </c>
      <c r="V976">
        <v>70</v>
      </c>
      <c r="W976" s="5" t="str">
        <f t="shared" si="47"/>
        <v>LTSU_LV_DemandDOWNE</v>
      </c>
    </row>
    <row r="977" spans="1:23" hidden="1">
      <c r="A977" t="s">
        <v>416</v>
      </c>
      <c r="B977" t="s">
        <v>138</v>
      </c>
      <c r="C977" t="s">
        <v>48</v>
      </c>
      <c r="D977" t="s">
        <v>406</v>
      </c>
      <c r="E977" s="3">
        <v>0.4</v>
      </c>
      <c r="F977" t="s">
        <v>410</v>
      </c>
      <c r="G977" t="str">
        <f t="shared" si="45"/>
        <v>LTSU_LV_DemandDOWNER RD NORTHWinter 2027/28</v>
      </c>
      <c r="H977" t="s">
        <v>408</v>
      </c>
      <c r="I977" s="64">
        <v>0.01</v>
      </c>
      <c r="J977" s="5">
        <v>46692</v>
      </c>
      <c r="K977" s="5">
        <v>46843</v>
      </c>
      <c r="L977" t="s">
        <v>409</v>
      </c>
      <c r="N977" s="63">
        <v>0.75</v>
      </c>
      <c r="O977" s="63">
        <v>0.83333333333333337</v>
      </c>
      <c r="P977" s="63" t="str">
        <f t="shared" si="46"/>
        <v>18:00 - 20:00</v>
      </c>
      <c r="Q977" t="s">
        <v>415</v>
      </c>
      <c r="R977">
        <v>220</v>
      </c>
      <c r="S977" t="s">
        <v>415</v>
      </c>
      <c r="T977" t="s">
        <v>415</v>
      </c>
      <c r="U977" t="s">
        <v>415</v>
      </c>
      <c r="V977">
        <v>70</v>
      </c>
      <c r="W977" s="5" t="str">
        <f t="shared" si="47"/>
        <v>LTSU_LV_DemandDOWNER RD NORTH</v>
      </c>
    </row>
    <row r="978" spans="1:23" hidden="1">
      <c r="A978" t="s">
        <v>416</v>
      </c>
      <c r="B978" t="s">
        <v>139</v>
      </c>
      <c r="C978" t="s">
        <v>48</v>
      </c>
      <c r="D978" t="s">
        <v>414</v>
      </c>
      <c r="E978" s="3">
        <v>0.4</v>
      </c>
      <c r="F978" t="s">
        <v>410</v>
      </c>
      <c r="G978" t="str">
        <f t="shared" si="45"/>
        <v>LTSU_LV_DemandDOWNMEREWinter 2027/28</v>
      </c>
      <c r="H978" t="s">
        <v>408</v>
      </c>
      <c r="I978" s="64">
        <v>3.6829925699999988E-2</v>
      </c>
      <c r="J978" s="5">
        <v>46692</v>
      </c>
      <c r="K978" s="5">
        <v>46843</v>
      </c>
      <c r="L978" t="s">
        <v>409</v>
      </c>
      <c r="N978" s="63">
        <v>0.75</v>
      </c>
      <c r="O978" s="63">
        <v>0.83333333333333337</v>
      </c>
      <c r="P978" s="63" t="str">
        <f t="shared" si="46"/>
        <v>18:00 - 20:00</v>
      </c>
      <c r="Q978" t="s">
        <v>415</v>
      </c>
      <c r="R978">
        <v>220</v>
      </c>
      <c r="S978" t="s">
        <v>415</v>
      </c>
      <c r="T978" t="s">
        <v>415</v>
      </c>
      <c r="U978" t="s">
        <v>415</v>
      </c>
      <c r="V978">
        <v>70</v>
      </c>
      <c r="W978" s="5" t="str">
        <f t="shared" si="47"/>
        <v>LTSU_LV_DemandDOWNMERE</v>
      </c>
    </row>
    <row r="979" spans="1:23" hidden="1">
      <c r="A979" t="s">
        <v>416</v>
      </c>
      <c r="B979" t="s">
        <v>140</v>
      </c>
      <c r="C979" t="s">
        <v>48</v>
      </c>
      <c r="D979" t="s">
        <v>413</v>
      </c>
      <c r="E979" s="3">
        <v>0.4</v>
      </c>
      <c r="F979" t="s">
        <v>410</v>
      </c>
      <c r="G979" t="str">
        <f t="shared" si="45"/>
        <v>LTSU_LV_DemandDOWNTON AVE 32-36Winter 2027/28</v>
      </c>
      <c r="H979" t="s">
        <v>408</v>
      </c>
      <c r="I979" s="64">
        <v>1.7818884999999951E-2</v>
      </c>
      <c r="J979" s="5">
        <v>46692</v>
      </c>
      <c r="K979" s="5">
        <v>46843</v>
      </c>
      <c r="L979" t="s">
        <v>409</v>
      </c>
      <c r="N979" s="63">
        <v>0.75</v>
      </c>
      <c r="O979" s="63">
        <v>0.83333333333333337</v>
      </c>
      <c r="P979" s="63" t="str">
        <f t="shared" si="46"/>
        <v>18:00 - 20:00</v>
      </c>
      <c r="Q979" t="s">
        <v>415</v>
      </c>
      <c r="R979">
        <v>220</v>
      </c>
      <c r="S979" t="s">
        <v>415</v>
      </c>
      <c r="T979" t="s">
        <v>415</v>
      </c>
      <c r="U979" t="s">
        <v>415</v>
      </c>
      <c r="V979">
        <v>70</v>
      </c>
      <c r="W979" s="5" t="str">
        <f t="shared" si="47"/>
        <v>LTSU_LV_DemandDOWNTON AVE 32-36</v>
      </c>
    </row>
    <row r="980" spans="1:23" hidden="1">
      <c r="A980" t="s">
        <v>416</v>
      </c>
      <c r="B980" t="s">
        <v>141</v>
      </c>
      <c r="C980" t="s">
        <v>48</v>
      </c>
      <c r="D980" t="s">
        <v>406</v>
      </c>
      <c r="E980" s="3">
        <v>0.4</v>
      </c>
      <c r="F980" t="s">
        <v>410</v>
      </c>
      <c r="G980" t="str">
        <f t="shared" si="45"/>
        <v>LTSU_LV_DemandE E B DEPOTWinter 2027/28</v>
      </c>
      <c r="H980" t="s">
        <v>408</v>
      </c>
      <c r="I980" s="64">
        <v>4.2727696199999977E-2</v>
      </c>
      <c r="J980" s="5">
        <v>46692</v>
      </c>
      <c r="K980" s="5">
        <v>46843</v>
      </c>
      <c r="L980" t="s">
        <v>409</v>
      </c>
      <c r="N980" s="63">
        <v>0.75</v>
      </c>
      <c r="O980" s="63">
        <v>0.83333333333333337</v>
      </c>
      <c r="P980" s="63" t="str">
        <f t="shared" si="46"/>
        <v>18:00 - 20:00</v>
      </c>
      <c r="Q980" t="s">
        <v>415</v>
      </c>
      <c r="R980">
        <v>220</v>
      </c>
      <c r="S980" t="s">
        <v>415</v>
      </c>
      <c r="T980" t="s">
        <v>415</v>
      </c>
      <c r="U980" t="s">
        <v>415</v>
      </c>
      <c r="V980">
        <v>70</v>
      </c>
      <c r="W980" s="5" t="str">
        <f t="shared" si="47"/>
        <v>LTSU_LV_DemandE E B DEPOT</v>
      </c>
    </row>
    <row r="981" spans="1:23" hidden="1">
      <c r="A981" t="s">
        <v>416</v>
      </c>
      <c r="B981" t="s">
        <v>142</v>
      </c>
      <c r="C981" t="s">
        <v>48</v>
      </c>
      <c r="D981" t="s">
        <v>406</v>
      </c>
      <c r="E981" s="3">
        <v>0.4</v>
      </c>
      <c r="F981" t="s">
        <v>410</v>
      </c>
      <c r="G981" t="str">
        <f t="shared" si="45"/>
        <v>LTSU_LV_DemandEASTWinter 2027/28</v>
      </c>
      <c r="H981" t="s">
        <v>408</v>
      </c>
      <c r="I981" s="64">
        <v>0.15310929569999998</v>
      </c>
      <c r="J981" s="5">
        <v>46692</v>
      </c>
      <c r="K981" s="5">
        <v>46843</v>
      </c>
      <c r="L981" t="s">
        <v>409</v>
      </c>
      <c r="N981" s="63">
        <v>0.75</v>
      </c>
      <c r="O981" s="63">
        <v>0.83333333333333337</v>
      </c>
      <c r="P981" s="63" t="str">
        <f t="shared" si="46"/>
        <v>18:00 - 20:00</v>
      </c>
      <c r="Q981" t="s">
        <v>415</v>
      </c>
      <c r="R981">
        <v>220</v>
      </c>
      <c r="S981" t="s">
        <v>415</v>
      </c>
      <c r="T981" t="s">
        <v>415</v>
      </c>
      <c r="U981" t="s">
        <v>415</v>
      </c>
      <c r="V981">
        <v>70</v>
      </c>
      <c r="W981" s="5" t="str">
        <f t="shared" si="47"/>
        <v>LTSU_LV_DemandEAST</v>
      </c>
    </row>
    <row r="982" spans="1:23" hidden="1">
      <c r="A982" t="s">
        <v>416</v>
      </c>
      <c r="B982" t="s">
        <v>143</v>
      </c>
      <c r="C982" t="s">
        <v>48</v>
      </c>
      <c r="D982" t="s">
        <v>406</v>
      </c>
      <c r="E982" s="3">
        <v>0.4</v>
      </c>
      <c r="F982" t="s">
        <v>410</v>
      </c>
      <c r="G982" t="str">
        <f t="shared" si="45"/>
        <v>LTSU_LV_DemandEASTDENE DRWinter 2027/28</v>
      </c>
      <c r="H982" t="s">
        <v>408</v>
      </c>
      <c r="I982" s="64">
        <v>0.12492833250000002</v>
      </c>
      <c r="J982" s="5">
        <v>46692</v>
      </c>
      <c r="K982" s="5">
        <v>46843</v>
      </c>
      <c r="L982" t="s">
        <v>409</v>
      </c>
      <c r="N982" s="63">
        <v>0.75</v>
      </c>
      <c r="O982" s="63">
        <v>0.83333333333333337</v>
      </c>
      <c r="P982" s="63" t="str">
        <f t="shared" si="46"/>
        <v>18:00 - 20:00</v>
      </c>
      <c r="Q982" t="s">
        <v>415</v>
      </c>
      <c r="R982">
        <v>220</v>
      </c>
      <c r="S982" t="s">
        <v>415</v>
      </c>
      <c r="T982" t="s">
        <v>415</v>
      </c>
      <c r="U982" t="s">
        <v>415</v>
      </c>
      <c r="V982">
        <v>70</v>
      </c>
      <c r="W982" s="5" t="str">
        <f t="shared" si="47"/>
        <v>LTSU_LV_DemandEASTDENE DR</v>
      </c>
    </row>
    <row r="983" spans="1:23" hidden="1">
      <c r="A983" t="s">
        <v>416</v>
      </c>
      <c r="B983" t="s">
        <v>144</v>
      </c>
      <c r="C983" t="s">
        <v>48</v>
      </c>
      <c r="D983" t="s">
        <v>413</v>
      </c>
      <c r="E983" s="3">
        <v>0.4</v>
      </c>
      <c r="F983" t="s">
        <v>410</v>
      </c>
      <c r="G983" t="str">
        <f t="shared" si="45"/>
        <v>LTSU_LV_DemandEASTERN AVE 567Winter 2027/28</v>
      </c>
      <c r="H983" t="s">
        <v>408</v>
      </c>
      <c r="I983" s="64">
        <v>0.1187220725</v>
      </c>
      <c r="J983" s="5">
        <v>46692</v>
      </c>
      <c r="K983" s="5">
        <v>46843</v>
      </c>
      <c r="L983" t="s">
        <v>409</v>
      </c>
      <c r="N983" s="63">
        <v>0.75</v>
      </c>
      <c r="O983" s="63">
        <v>0.83333333333333337</v>
      </c>
      <c r="P983" s="63" t="str">
        <f t="shared" si="46"/>
        <v>18:00 - 20:00</v>
      </c>
      <c r="Q983" t="s">
        <v>415</v>
      </c>
      <c r="R983">
        <v>220</v>
      </c>
      <c r="S983" t="s">
        <v>415</v>
      </c>
      <c r="T983" t="s">
        <v>415</v>
      </c>
      <c r="U983" t="s">
        <v>415</v>
      </c>
      <c r="V983">
        <v>70</v>
      </c>
      <c r="W983" s="5" t="str">
        <f t="shared" si="47"/>
        <v>LTSU_LV_DemandEASTERN AVE 567</v>
      </c>
    </row>
    <row r="984" spans="1:23" hidden="1">
      <c r="A984" t="s">
        <v>416</v>
      </c>
      <c r="B984" t="s">
        <v>145</v>
      </c>
      <c r="C984" t="s">
        <v>48</v>
      </c>
      <c r="D984" t="s">
        <v>406</v>
      </c>
      <c r="E984" s="3">
        <v>0.4</v>
      </c>
      <c r="F984" t="s">
        <v>410</v>
      </c>
      <c r="G984" t="str">
        <f t="shared" si="45"/>
        <v>LTSU_LV_DemandEATON HILLWinter 2027/28</v>
      </c>
      <c r="H984" t="s">
        <v>408</v>
      </c>
      <c r="I984" s="64">
        <v>0.01</v>
      </c>
      <c r="J984" s="5">
        <v>46692</v>
      </c>
      <c r="K984" s="5">
        <v>46843</v>
      </c>
      <c r="L984" t="s">
        <v>409</v>
      </c>
      <c r="N984" s="63">
        <v>0.75</v>
      </c>
      <c r="O984" s="63">
        <v>0.83333333333333337</v>
      </c>
      <c r="P984" s="63" t="str">
        <f t="shared" si="46"/>
        <v>18:00 - 20:00</v>
      </c>
      <c r="Q984" t="s">
        <v>415</v>
      </c>
      <c r="R984">
        <v>220</v>
      </c>
      <c r="S984" t="s">
        <v>415</v>
      </c>
      <c r="T984" t="s">
        <v>415</v>
      </c>
      <c r="U984" t="s">
        <v>415</v>
      </c>
      <c r="V984">
        <v>70</v>
      </c>
      <c r="W984" s="5" t="str">
        <f t="shared" si="47"/>
        <v>LTSU_LV_DemandEATON HILL</v>
      </c>
    </row>
    <row r="985" spans="1:23" hidden="1">
      <c r="A985" t="s">
        <v>416</v>
      </c>
      <c r="B985" t="s">
        <v>146</v>
      </c>
      <c r="C985" t="s">
        <v>48</v>
      </c>
      <c r="D985" t="s">
        <v>414</v>
      </c>
      <c r="E985" s="3">
        <v>0.4</v>
      </c>
      <c r="F985" t="s">
        <v>410</v>
      </c>
      <c r="G985" t="str">
        <f t="shared" si="45"/>
        <v>LTSU_LV_DemandEDGEHILL ROADWinter 2027/28</v>
      </c>
      <c r="H985" t="s">
        <v>408</v>
      </c>
      <c r="I985" s="64">
        <v>3.9885626000000007E-2</v>
      </c>
      <c r="J985" s="5">
        <v>46692</v>
      </c>
      <c r="K985" s="5">
        <v>46843</v>
      </c>
      <c r="L985" t="s">
        <v>409</v>
      </c>
      <c r="N985" s="63">
        <v>0.75</v>
      </c>
      <c r="O985" s="63">
        <v>0.83333333333333337</v>
      </c>
      <c r="P985" s="63" t="str">
        <f t="shared" si="46"/>
        <v>18:00 - 20:00</v>
      </c>
      <c r="Q985" t="s">
        <v>415</v>
      </c>
      <c r="R985">
        <v>220</v>
      </c>
      <c r="S985" t="s">
        <v>415</v>
      </c>
      <c r="T985" t="s">
        <v>415</v>
      </c>
      <c r="U985" t="s">
        <v>415</v>
      </c>
      <c r="V985">
        <v>70</v>
      </c>
      <c r="W985" s="5" t="str">
        <f t="shared" si="47"/>
        <v>LTSU_LV_DemandEDGEHILL ROAD</v>
      </c>
    </row>
    <row r="986" spans="1:23" hidden="1">
      <c r="A986" t="s">
        <v>416</v>
      </c>
      <c r="B986" t="s">
        <v>147</v>
      </c>
      <c r="C986" t="s">
        <v>48</v>
      </c>
      <c r="D986" t="s">
        <v>414</v>
      </c>
      <c r="E986" s="3">
        <v>0.4</v>
      </c>
      <c r="F986" t="s">
        <v>410</v>
      </c>
      <c r="G986" t="str">
        <f t="shared" si="45"/>
        <v>LTSU_LV_DemandELDON PARKWinter 2027/28</v>
      </c>
      <c r="H986" t="s">
        <v>408</v>
      </c>
      <c r="I986" s="64">
        <v>3.1721746500000036E-2</v>
      </c>
      <c r="J986" s="5">
        <v>46692</v>
      </c>
      <c r="K986" s="5">
        <v>46843</v>
      </c>
      <c r="L986" t="s">
        <v>409</v>
      </c>
      <c r="N986" s="63">
        <v>0.75</v>
      </c>
      <c r="O986" s="63">
        <v>0.83333333333333337</v>
      </c>
      <c r="P986" s="63" t="str">
        <f t="shared" si="46"/>
        <v>18:00 - 20:00</v>
      </c>
      <c r="Q986" t="s">
        <v>415</v>
      </c>
      <c r="R986">
        <v>220</v>
      </c>
      <c r="S986" t="s">
        <v>415</v>
      </c>
      <c r="T986" t="s">
        <v>415</v>
      </c>
      <c r="U986" t="s">
        <v>415</v>
      </c>
      <c r="V986">
        <v>70</v>
      </c>
      <c r="W986" s="5" t="str">
        <f t="shared" si="47"/>
        <v>LTSU_LV_DemandELDON PARK</v>
      </c>
    </row>
    <row r="987" spans="1:23" hidden="1">
      <c r="A987" t="s">
        <v>416</v>
      </c>
      <c r="B987" t="s">
        <v>148</v>
      </c>
      <c r="C987" t="s">
        <v>48</v>
      </c>
      <c r="D987" t="s">
        <v>414</v>
      </c>
      <c r="E987" s="3">
        <v>0.4</v>
      </c>
      <c r="F987" t="s">
        <v>410</v>
      </c>
      <c r="G987" t="str">
        <f t="shared" si="45"/>
        <v>LTSU_LV_DemandELEANOR AVENUEWinter 2027/28</v>
      </c>
      <c r="H987" t="s">
        <v>408</v>
      </c>
      <c r="I987" s="64">
        <v>1.5926493240000002E-2</v>
      </c>
      <c r="J987" s="5">
        <v>46692</v>
      </c>
      <c r="K987" s="5">
        <v>46843</v>
      </c>
      <c r="L987" t="s">
        <v>409</v>
      </c>
      <c r="N987" s="63">
        <v>0.75</v>
      </c>
      <c r="O987" s="63">
        <v>0.83333333333333337</v>
      </c>
      <c r="P987" s="63" t="str">
        <f t="shared" si="46"/>
        <v>18:00 - 20:00</v>
      </c>
      <c r="Q987" t="s">
        <v>415</v>
      </c>
      <c r="R987">
        <v>220</v>
      </c>
      <c r="S987" t="s">
        <v>415</v>
      </c>
      <c r="T987" t="s">
        <v>415</v>
      </c>
      <c r="U987" t="s">
        <v>415</v>
      </c>
      <c r="V987">
        <v>70</v>
      </c>
      <c r="W987" s="5" t="str">
        <f t="shared" si="47"/>
        <v>LTSU_LV_DemandELEANOR AVENUE</v>
      </c>
    </row>
    <row r="988" spans="1:23" hidden="1">
      <c r="A988" t="s">
        <v>416</v>
      </c>
      <c r="B988" t="s">
        <v>149</v>
      </c>
      <c r="C988" t="s">
        <v>48</v>
      </c>
      <c r="D988" t="s">
        <v>414</v>
      </c>
      <c r="E988" s="3">
        <v>0.4</v>
      </c>
      <c r="F988" t="s">
        <v>410</v>
      </c>
      <c r="G988" t="str">
        <f t="shared" si="45"/>
        <v>LTSU_LV_DemandELM GROVE PARADEWinter 2027/28</v>
      </c>
      <c r="H988" t="s">
        <v>408</v>
      </c>
      <c r="I988" s="64">
        <v>5.540719500000002E-2</v>
      </c>
      <c r="J988" s="5">
        <v>46692</v>
      </c>
      <c r="K988" s="5">
        <v>46843</v>
      </c>
      <c r="L988" t="s">
        <v>409</v>
      </c>
      <c r="N988" s="63">
        <v>0.75</v>
      </c>
      <c r="O988" s="63">
        <v>0.83333333333333337</v>
      </c>
      <c r="P988" s="63" t="str">
        <f t="shared" si="46"/>
        <v>18:00 - 20:00</v>
      </c>
      <c r="Q988" t="s">
        <v>415</v>
      </c>
      <c r="R988">
        <v>220</v>
      </c>
      <c r="S988" t="s">
        <v>415</v>
      </c>
      <c r="T988" t="s">
        <v>415</v>
      </c>
      <c r="U988" t="s">
        <v>415</v>
      </c>
      <c r="V988">
        <v>70</v>
      </c>
      <c r="W988" s="5" t="str">
        <f t="shared" si="47"/>
        <v>LTSU_LV_DemandELM GROVE PARADE</v>
      </c>
    </row>
    <row r="989" spans="1:23" hidden="1">
      <c r="A989" t="s">
        <v>416</v>
      </c>
      <c r="B989" t="s">
        <v>150</v>
      </c>
      <c r="C989" t="s">
        <v>48</v>
      </c>
      <c r="D989" t="s">
        <v>406</v>
      </c>
      <c r="E989" s="3">
        <v>0.4</v>
      </c>
      <c r="F989" t="s">
        <v>410</v>
      </c>
      <c r="G989" t="str">
        <f t="shared" si="45"/>
        <v>LTSU_LV_DemandEMPIRE HOUSEWinter 2027/28</v>
      </c>
      <c r="H989" t="s">
        <v>408</v>
      </c>
      <c r="I989" s="64">
        <v>1.879548331500001E-2</v>
      </c>
      <c r="J989" s="5">
        <v>46692</v>
      </c>
      <c r="K989" s="5">
        <v>46843</v>
      </c>
      <c r="L989" t="s">
        <v>409</v>
      </c>
      <c r="N989" s="63">
        <v>0.75</v>
      </c>
      <c r="O989" s="63">
        <v>0.83333333333333337</v>
      </c>
      <c r="P989" s="63" t="str">
        <f t="shared" si="46"/>
        <v>18:00 - 20:00</v>
      </c>
      <c r="Q989" t="s">
        <v>415</v>
      </c>
      <c r="R989">
        <v>220</v>
      </c>
      <c r="S989" t="s">
        <v>415</v>
      </c>
      <c r="T989" t="s">
        <v>415</v>
      </c>
      <c r="U989" t="s">
        <v>415</v>
      </c>
      <c r="V989">
        <v>70</v>
      </c>
      <c r="W989" s="5" t="str">
        <f t="shared" si="47"/>
        <v>LTSU_LV_DemandEMPIRE HOUSE</v>
      </c>
    </row>
    <row r="990" spans="1:23" hidden="1">
      <c r="A990" t="s">
        <v>416</v>
      </c>
      <c r="B990" t="s">
        <v>151</v>
      </c>
      <c r="C990" t="s">
        <v>48</v>
      </c>
      <c r="D990" t="s">
        <v>406</v>
      </c>
      <c r="E990" s="3">
        <v>0.4</v>
      </c>
      <c r="F990" t="s">
        <v>410</v>
      </c>
      <c r="G990" t="str">
        <f t="shared" si="45"/>
        <v>LTSU_LV_DemandENTERPRISE 2000Winter 2027/28</v>
      </c>
      <c r="H990" t="s">
        <v>408</v>
      </c>
      <c r="I990" s="64">
        <v>5.3262234585000026E-2</v>
      </c>
      <c r="J990" s="5">
        <v>46692</v>
      </c>
      <c r="K990" s="5">
        <v>46843</v>
      </c>
      <c r="L990" t="s">
        <v>409</v>
      </c>
      <c r="N990" s="63">
        <v>0.75</v>
      </c>
      <c r="O990" s="63">
        <v>0.83333333333333337</v>
      </c>
      <c r="P990" s="63" t="str">
        <f t="shared" si="46"/>
        <v>18:00 - 20:00</v>
      </c>
      <c r="Q990" t="s">
        <v>415</v>
      </c>
      <c r="R990">
        <v>220</v>
      </c>
      <c r="S990" t="s">
        <v>415</v>
      </c>
      <c r="T990" t="s">
        <v>415</v>
      </c>
      <c r="U990" t="s">
        <v>415</v>
      </c>
      <c r="V990">
        <v>70</v>
      </c>
      <c r="W990" s="5" t="str">
        <f t="shared" si="47"/>
        <v>LTSU_LV_DemandENTERPRISE 2000</v>
      </c>
    </row>
    <row r="991" spans="1:23" hidden="1">
      <c r="A991" t="s">
        <v>416</v>
      </c>
      <c r="B991" t="s">
        <v>152</v>
      </c>
      <c r="C991" t="s">
        <v>48</v>
      </c>
      <c r="D991" t="s">
        <v>406</v>
      </c>
      <c r="E991" s="3">
        <v>0.4</v>
      </c>
      <c r="F991" t="s">
        <v>410</v>
      </c>
      <c r="G991" t="str">
        <f t="shared" si="45"/>
        <v>LTSU_LV_DemandFAIRFIELD ESTWinter 2027/28</v>
      </c>
      <c r="H991" t="s">
        <v>408</v>
      </c>
      <c r="I991" s="64">
        <v>0.01</v>
      </c>
      <c r="J991" s="5">
        <v>46692</v>
      </c>
      <c r="K991" s="5">
        <v>46843</v>
      </c>
      <c r="L991" t="s">
        <v>409</v>
      </c>
      <c r="N991" s="63">
        <v>0.75</v>
      </c>
      <c r="O991" s="63">
        <v>0.83333333333333337</v>
      </c>
      <c r="P991" s="63" t="str">
        <f t="shared" si="46"/>
        <v>18:00 - 20:00</v>
      </c>
      <c r="Q991" t="s">
        <v>415</v>
      </c>
      <c r="R991">
        <v>220</v>
      </c>
      <c r="S991" t="s">
        <v>415</v>
      </c>
      <c r="T991" t="s">
        <v>415</v>
      </c>
      <c r="U991" t="s">
        <v>415</v>
      </c>
      <c r="V991">
        <v>70</v>
      </c>
      <c r="W991" s="5" t="str">
        <f t="shared" si="47"/>
        <v>LTSU_LV_DemandFAIRFIELD EST</v>
      </c>
    </row>
    <row r="992" spans="1:23" hidden="1">
      <c r="A992" t="s">
        <v>416</v>
      </c>
      <c r="B992" t="s">
        <v>153</v>
      </c>
      <c r="C992" t="s">
        <v>48</v>
      </c>
      <c r="D992" t="s">
        <v>406</v>
      </c>
      <c r="E992" s="3">
        <v>0.4</v>
      </c>
      <c r="F992" t="s">
        <v>410</v>
      </c>
      <c r="G992" t="str">
        <f t="shared" si="45"/>
        <v>LTSU_LV_DemandFAIRFIELD RDWinter 2027/28</v>
      </c>
      <c r="H992" t="s">
        <v>408</v>
      </c>
      <c r="I992" s="64">
        <v>0.01</v>
      </c>
      <c r="J992" s="5">
        <v>46692</v>
      </c>
      <c r="K992" s="5">
        <v>46843</v>
      </c>
      <c r="L992" t="s">
        <v>409</v>
      </c>
      <c r="N992" s="63">
        <v>0.75</v>
      </c>
      <c r="O992" s="63">
        <v>0.83333333333333337</v>
      </c>
      <c r="P992" s="63" t="str">
        <f t="shared" si="46"/>
        <v>18:00 - 20:00</v>
      </c>
      <c r="Q992" t="s">
        <v>415</v>
      </c>
      <c r="R992">
        <v>220</v>
      </c>
      <c r="S992" t="s">
        <v>415</v>
      </c>
      <c r="T992" t="s">
        <v>415</v>
      </c>
      <c r="U992" t="s">
        <v>415</v>
      </c>
      <c r="V992">
        <v>70</v>
      </c>
      <c r="W992" s="5" t="str">
        <f t="shared" si="47"/>
        <v>LTSU_LV_DemandFAIRFIELD RD</v>
      </c>
    </row>
    <row r="993" spans="1:23" hidden="1">
      <c r="A993" t="s">
        <v>416</v>
      </c>
      <c r="B993" t="s">
        <v>154</v>
      </c>
      <c r="C993" t="s">
        <v>48</v>
      </c>
      <c r="D993" t="s">
        <v>413</v>
      </c>
      <c r="E993" s="3">
        <v>0.4</v>
      </c>
      <c r="F993" t="s">
        <v>410</v>
      </c>
      <c r="G993" t="str">
        <f t="shared" si="45"/>
        <v>LTSU_LV_DemandFANN STWinter 2027/28</v>
      </c>
      <c r="H993" t="s">
        <v>408</v>
      </c>
      <c r="I993" s="64">
        <v>2.8724710500000028E-2</v>
      </c>
      <c r="J993" s="5">
        <v>46692</v>
      </c>
      <c r="K993" s="5">
        <v>46843</v>
      </c>
      <c r="L993" t="s">
        <v>409</v>
      </c>
      <c r="N993" s="63">
        <v>0.75</v>
      </c>
      <c r="O993" s="63">
        <v>0.83333333333333337</v>
      </c>
      <c r="P993" s="63" t="str">
        <f t="shared" si="46"/>
        <v>18:00 - 20:00</v>
      </c>
      <c r="Q993" t="s">
        <v>415</v>
      </c>
      <c r="R993">
        <v>220</v>
      </c>
      <c r="S993" t="s">
        <v>415</v>
      </c>
      <c r="T993" t="s">
        <v>415</v>
      </c>
      <c r="U993" t="s">
        <v>415</v>
      </c>
      <c r="V993">
        <v>70</v>
      </c>
      <c r="W993" s="5" t="str">
        <f t="shared" si="47"/>
        <v>LTSU_LV_DemandFANN ST</v>
      </c>
    </row>
    <row r="994" spans="1:23" hidden="1">
      <c r="A994" t="s">
        <v>416</v>
      </c>
      <c r="B994" t="s">
        <v>155</v>
      </c>
      <c r="C994" t="s">
        <v>48</v>
      </c>
      <c r="D994" t="s">
        <v>414</v>
      </c>
      <c r="E994" s="3">
        <v>0.4</v>
      </c>
      <c r="F994" t="s">
        <v>410</v>
      </c>
      <c r="G994" t="str">
        <f t="shared" si="45"/>
        <v>LTSU_LV_DemandFARLEIGH AVENUEWinter 2027/28</v>
      </c>
      <c r="H994" t="s">
        <v>408</v>
      </c>
      <c r="I994" s="64">
        <v>6.3018542999999982E-2</v>
      </c>
      <c r="J994" s="5">
        <v>46692</v>
      </c>
      <c r="K994" s="5">
        <v>46843</v>
      </c>
      <c r="L994" t="s">
        <v>409</v>
      </c>
      <c r="N994" s="63">
        <v>0.75</v>
      </c>
      <c r="O994" s="63">
        <v>0.83333333333333337</v>
      </c>
      <c r="P994" s="63" t="str">
        <f t="shared" si="46"/>
        <v>18:00 - 20:00</v>
      </c>
      <c r="Q994" t="s">
        <v>415</v>
      </c>
      <c r="R994">
        <v>220</v>
      </c>
      <c r="S994" t="s">
        <v>415</v>
      </c>
      <c r="T994" t="s">
        <v>415</v>
      </c>
      <c r="U994" t="s">
        <v>415</v>
      </c>
      <c r="V994">
        <v>70</v>
      </c>
      <c r="W994" s="5" t="str">
        <f t="shared" si="47"/>
        <v>LTSU_LV_DemandFARLEIGH AVENUE</v>
      </c>
    </row>
    <row r="995" spans="1:23" hidden="1">
      <c r="A995" t="s">
        <v>416</v>
      </c>
      <c r="B995" t="s">
        <v>156</v>
      </c>
      <c r="C995" t="s">
        <v>48</v>
      </c>
      <c r="D995" t="s">
        <v>413</v>
      </c>
      <c r="E995" s="3">
        <v>0.4</v>
      </c>
      <c r="F995" t="s">
        <v>410</v>
      </c>
      <c r="G995" t="str">
        <f t="shared" si="45"/>
        <v>LTSU_LV_DemandFERNDALE ST MERCHANTS CTWinter 2027/28</v>
      </c>
      <c r="H995" t="s">
        <v>408</v>
      </c>
      <c r="I995" s="64">
        <v>1.6340996000000056E-2</v>
      </c>
      <c r="J995" s="5">
        <v>46692</v>
      </c>
      <c r="K995" s="5">
        <v>46843</v>
      </c>
      <c r="L995" t="s">
        <v>409</v>
      </c>
      <c r="N995" s="63">
        <v>0.75</v>
      </c>
      <c r="O995" s="63">
        <v>0.83333333333333337</v>
      </c>
      <c r="P995" s="63" t="str">
        <f t="shared" si="46"/>
        <v>18:00 - 20:00</v>
      </c>
      <c r="Q995" t="s">
        <v>415</v>
      </c>
      <c r="R995">
        <v>220</v>
      </c>
      <c r="S995" t="s">
        <v>415</v>
      </c>
      <c r="T995" t="s">
        <v>415</v>
      </c>
      <c r="U995" t="s">
        <v>415</v>
      </c>
      <c r="V995">
        <v>70</v>
      </c>
      <c r="W995" s="5" t="str">
        <f t="shared" si="47"/>
        <v>LTSU_LV_DemandFERNDALE ST MERCHANTS CT</v>
      </c>
    </row>
    <row r="996" spans="1:23" hidden="1">
      <c r="A996" t="s">
        <v>416</v>
      </c>
      <c r="B996" t="s">
        <v>157</v>
      </c>
      <c r="C996" t="s">
        <v>48</v>
      </c>
      <c r="D996" t="s">
        <v>406</v>
      </c>
      <c r="E996" s="3">
        <v>0.4</v>
      </c>
      <c r="F996" t="s">
        <v>410</v>
      </c>
      <c r="G996" t="str">
        <f t="shared" si="45"/>
        <v>LTSU_LV_DemandFERRO RDWinter 2027/28</v>
      </c>
      <c r="H996" t="s">
        <v>408</v>
      </c>
      <c r="I996" s="64">
        <v>3.5859296499999971E-2</v>
      </c>
      <c r="J996" s="5">
        <v>46692</v>
      </c>
      <c r="K996" s="5">
        <v>46843</v>
      </c>
      <c r="L996" t="s">
        <v>409</v>
      </c>
      <c r="N996" s="63">
        <v>0.75</v>
      </c>
      <c r="O996" s="63">
        <v>0.83333333333333337</v>
      </c>
      <c r="P996" s="63" t="str">
        <f t="shared" si="46"/>
        <v>18:00 - 20:00</v>
      </c>
      <c r="Q996" t="s">
        <v>415</v>
      </c>
      <c r="R996">
        <v>220</v>
      </c>
      <c r="S996" t="s">
        <v>415</v>
      </c>
      <c r="T996" t="s">
        <v>415</v>
      </c>
      <c r="U996" t="s">
        <v>415</v>
      </c>
      <c r="V996">
        <v>70</v>
      </c>
      <c r="W996" s="5" t="str">
        <f t="shared" si="47"/>
        <v>LTSU_LV_DemandFERRO RD</v>
      </c>
    </row>
    <row r="997" spans="1:23" hidden="1">
      <c r="A997" t="s">
        <v>416</v>
      </c>
      <c r="B997" t="s">
        <v>158</v>
      </c>
      <c r="C997" t="s">
        <v>48</v>
      </c>
      <c r="D997" t="s">
        <v>406</v>
      </c>
      <c r="E997" s="3">
        <v>0.4</v>
      </c>
      <c r="F997" t="s">
        <v>410</v>
      </c>
      <c r="G997" t="str">
        <f t="shared" si="45"/>
        <v>LTSU_LV_DemandFORD RD WESTWinter 2027/28</v>
      </c>
      <c r="H997" t="s">
        <v>408</v>
      </c>
      <c r="I997" s="64">
        <v>3.2382853999999961E-2</v>
      </c>
      <c r="J997" s="5">
        <v>46692</v>
      </c>
      <c r="K997" s="5">
        <v>46843</v>
      </c>
      <c r="L997" t="s">
        <v>409</v>
      </c>
      <c r="N997" s="63">
        <v>0.75</v>
      </c>
      <c r="O997" s="63">
        <v>0.83333333333333337</v>
      </c>
      <c r="P997" s="63" t="str">
        <f t="shared" si="46"/>
        <v>18:00 - 20:00</v>
      </c>
      <c r="Q997" t="s">
        <v>415</v>
      </c>
      <c r="R997">
        <v>220</v>
      </c>
      <c r="S997" t="s">
        <v>415</v>
      </c>
      <c r="T997" t="s">
        <v>415</v>
      </c>
      <c r="U997" t="s">
        <v>415</v>
      </c>
      <c r="V997">
        <v>70</v>
      </c>
      <c r="W997" s="5" t="str">
        <f t="shared" si="47"/>
        <v>LTSU_LV_DemandFORD RD WEST</v>
      </c>
    </row>
    <row r="998" spans="1:23" hidden="1">
      <c r="A998" t="s">
        <v>416</v>
      </c>
      <c r="B998" t="s">
        <v>159</v>
      </c>
      <c r="C998" t="s">
        <v>48</v>
      </c>
      <c r="D998" t="s">
        <v>414</v>
      </c>
      <c r="E998" s="3">
        <v>0.4</v>
      </c>
      <c r="F998" t="s">
        <v>410</v>
      </c>
      <c r="G998" t="str">
        <f t="shared" si="45"/>
        <v>LTSU_LV_DemandFREELAND AVENUE (RISK SITE B)Winter 2027/28</v>
      </c>
      <c r="H998" t="s">
        <v>408</v>
      </c>
      <c r="I998" s="64">
        <v>6.0054887499999987E-2</v>
      </c>
      <c r="J998" s="5">
        <v>46692</v>
      </c>
      <c r="K998" s="5">
        <v>46843</v>
      </c>
      <c r="L998" t="s">
        <v>409</v>
      </c>
      <c r="N998" s="63">
        <v>0.75</v>
      </c>
      <c r="O998" s="63">
        <v>0.83333333333333337</v>
      </c>
      <c r="P998" s="63" t="str">
        <f t="shared" si="46"/>
        <v>18:00 - 20:00</v>
      </c>
      <c r="Q998" t="s">
        <v>415</v>
      </c>
      <c r="R998">
        <v>220</v>
      </c>
      <c r="S998" t="s">
        <v>415</v>
      </c>
      <c r="T998" t="s">
        <v>415</v>
      </c>
      <c r="U998" t="s">
        <v>415</v>
      </c>
      <c r="V998">
        <v>70</v>
      </c>
      <c r="W998" s="5" t="str">
        <f t="shared" si="47"/>
        <v>LTSU_LV_DemandFREELAND AVENUE (RISK SITE B)</v>
      </c>
    </row>
    <row r="999" spans="1:23" hidden="1">
      <c r="A999" t="s">
        <v>416</v>
      </c>
      <c r="B999" t="s">
        <v>160</v>
      </c>
      <c r="C999" t="s">
        <v>48</v>
      </c>
      <c r="D999" t="s">
        <v>406</v>
      </c>
      <c r="E999" s="3">
        <v>0.4</v>
      </c>
      <c r="F999" t="s">
        <v>410</v>
      </c>
      <c r="G999" t="str">
        <f t="shared" si="45"/>
        <v>LTSU_LV_DemandFRESTON PKWinter 2027/28</v>
      </c>
      <c r="H999" t="s">
        <v>408</v>
      </c>
      <c r="I999" s="64">
        <v>3.8280842460000034E-2</v>
      </c>
      <c r="J999" s="5">
        <v>46692</v>
      </c>
      <c r="K999" s="5">
        <v>46843</v>
      </c>
      <c r="L999" t="s">
        <v>409</v>
      </c>
      <c r="N999" s="63">
        <v>0.75</v>
      </c>
      <c r="O999" s="63">
        <v>0.83333333333333337</v>
      </c>
      <c r="P999" s="63" t="str">
        <f t="shared" si="46"/>
        <v>18:00 - 20:00</v>
      </c>
      <c r="Q999" t="s">
        <v>415</v>
      </c>
      <c r="R999">
        <v>220</v>
      </c>
      <c r="S999" t="s">
        <v>415</v>
      </c>
      <c r="T999" t="s">
        <v>415</v>
      </c>
      <c r="U999" t="s">
        <v>415</v>
      </c>
      <c r="V999">
        <v>70</v>
      </c>
      <c r="W999" s="5" t="str">
        <f t="shared" si="47"/>
        <v>LTSU_LV_DemandFRESTON PK</v>
      </c>
    </row>
    <row r="1000" spans="1:23" hidden="1">
      <c r="A1000" t="s">
        <v>416</v>
      </c>
      <c r="B1000" t="s">
        <v>161</v>
      </c>
      <c r="C1000" t="s">
        <v>48</v>
      </c>
      <c r="D1000" t="s">
        <v>406</v>
      </c>
      <c r="E1000" s="3">
        <v>0.4</v>
      </c>
      <c r="F1000" t="s">
        <v>410</v>
      </c>
      <c r="G1000" t="str">
        <f t="shared" si="45"/>
        <v>LTSU_LV_DemandGAINSBOROUGH DRWinter 2027/28</v>
      </c>
      <c r="H1000" t="s">
        <v>408</v>
      </c>
      <c r="I1000" s="64">
        <v>3.7806157500000048E-2</v>
      </c>
      <c r="J1000" s="5">
        <v>46692</v>
      </c>
      <c r="K1000" s="5">
        <v>46843</v>
      </c>
      <c r="L1000" t="s">
        <v>409</v>
      </c>
      <c r="N1000" s="63">
        <v>0.75</v>
      </c>
      <c r="O1000" s="63">
        <v>0.83333333333333337</v>
      </c>
      <c r="P1000" s="63" t="str">
        <f t="shared" si="46"/>
        <v>18:00 - 20:00</v>
      </c>
      <c r="Q1000" t="s">
        <v>415</v>
      </c>
      <c r="R1000">
        <v>220</v>
      </c>
      <c r="S1000" t="s">
        <v>415</v>
      </c>
      <c r="T1000" t="s">
        <v>415</v>
      </c>
      <c r="U1000" t="s">
        <v>415</v>
      </c>
      <c r="V1000">
        <v>70</v>
      </c>
      <c r="W1000" s="5" t="str">
        <f t="shared" si="47"/>
        <v>LTSU_LV_DemandGAINSBOROUGH DR</v>
      </c>
    </row>
    <row r="1001" spans="1:23" hidden="1">
      <c r="A1001" t="s">
        <v>416</v>
      </c>
      <c r="B1001" t="s">
        <v>162</v>
      </c>
      <c r="C1001" t="s">
        <v>48</v>
      </c>
      <c r="D1001" t="s">
        <v>414</v>
      </c>
      <c r="E1001" s="3">
        <v>0.4</v>
      </c>
      <c r="F1001" t="s">
        <v>410</v>
      </c>
      <c r="G1001" t="str">
        <f t="shared" si="45"/>
        <v>LTSU_LV_DemandGARRISONWinter 2027/28</v>
      </c>
      <c r="H1001" t="s">
        <v>408</v>
      </c>
      <c r="I1001" s="64">
        <v>0.01</v>
      </c>
      <c r="J1001" s="5">
        <v>46692</v>
      </c>
      <c r="K1001" s="5">
        <v>46843</v>
      </c>
      <c r="L1001" t="s">
        <v>409</v>
      </c>
      <c r="N1001" s="63">
        <v>0.75</v>
      </c>
      <c r="O1001" s="63">
        <v>0.83333333333333337</v>
      </c>
      <c r="P1001" s="63" t="str">
        <f t="shared" si="46"/>
        <v>18:00 - 20:00</v>
      </c>
      <c r="Q1001" t="s">
        <v>415</v>
      </c>
      <c r="R1001">
        <v>220</v>
      </c>
      <c r="S1001" t="s">
        <v>415</v>
      </c>
      <c r="T1001" t="s">
        <v>415</v>
      </c>
      <c r="U1001" t="s">
        <v>415</v>
      </c>
      <c r="V1001">
        <v>70</v>
      </c>
      <c r="W1001" s="5" t="str">
        <f t="shared" si="47"/>
        <v>LTSU_LV_DemandGARRISON</v>
      </c>
    </row>
    <row r="1002" spans="1:23" hidden="1">
      <c r="A1002" t="s">
        <v>416</v>
      </c>
      <c r="B1002" t="s">
        <v>163</v>
      </c>
      <c r="C1002" t="s">
        <v>48</v>
      </c>
      <c r="D1002" t="s">
        <v>413</v>
      </c>
      <c r="E1002" s="3">
        <v>0.4</v>
      </c>
      <c r="F1002" t="s">
        <v>410</v>
      </c>
      <c r="G1002" t="str">
        <f t="shared" si="45"/>
        <v>LTSU_LV_DemandGAYSHAM AVE R/O 3Winter 2027/28</v>
      </c>
      <c r="H1002" t="s">
        <v>408</v>
      </c>
      <c r="I1002" s="64">
        <v>4.4924120999999984E-2</v>
      </c>
      <c r="J1002" s="5">
        <v>46692</v>
      </c>
      <c r="K1002" s="5">
        <v>46843</v>
      </c>
      <c r="L1002" t="s">
        <v>409</v>
      </c>
      <c r="N1002" s="63">
        <v>0.75</v>
      </c>
      <c r="O1002" s="63">
        <v>0.83333333333333337</v>
      </c>
      <c r="P1002" s="63" t="str">
        <f t="shared" si="46"/>
        <v>18:00 - 20:00</v>
      </c>
      <c r="Q1002" t="s">
        <v>415</v>
      </c>
      <c r="R1002">
        <v>220</v>
      </c>
      <c r="S1002" t="s">
        <v>415</v>
      </c>
      <c r="T1002" t="s">
        <v>415</v>
      </c>
      <c r="U1002" t="s">
        <v>415</v>
      </c>
      <c r="V1002">
        <v>70</v>
      </c>
      <c r="W1002" s="5" t="str">
        <f t="shared" si="47"/>
        <v>LTSU_LV_DemandGAYSHAM AVE R/O 3</v>
      </c>
    </row>
    <row r="1003" spans="1:23" hidden="1">
      <c r="A1003" t="s">
        <v>416</v>
      </c>
      <c r="B1003" t="s">
        <v>164</v>
      </c>
      <c r="C1003" t="s">
        <v>48</v>
      </c>
      <c r="D1003" t="s">
        <v>414</v>
      </c>
      <c r="E1003" s="3">
        <v>0.4</v>
      </c>
      <c r="F1003" t="s">
        <v>410</v>
      </c>
      <c r="G1003" t="str">
        <f t="shared" si="45"/>
        <v>LTSU_LV_DemandGENERAL GORDON (RISK SITE B)Winter 2027/28</v>
      </c>
      <c r="H1003" t="s">
        <v>408</v>
      </c>
      <c r="I1003" s="64">
        <v>3.4541400499999986E-2</v>
      </c>
      <c r="J1003" s="5">
        <v>46692</v>
      </c>
      <c r="K1003" s="5">
        <v>46843</v>
      </c>
      <c r="L1003" t="s">
        <v>409</v>
      </c>
      <c r="N1003" s="63">
        <v>0.75</v>
      </c>
      <c r="O1003" s="63">
        <v>0.83333333333333337</v>
      </c>
      <c r="P1003" s="63" t="str">
        <f t="shared" si="46"/>
        <v>18:00 - 20:00</v>
      </c>
      <c r="Q1003" t="s">
        <v>415</v>
      </c>
      <c r="R1003">
        <v>220</v>
      </c>
      <c r="S1003" t="s">
        <v>415</v>
      </c>
      <c r="T1003" t="s">
        <v>415</v>
      </c>
      <c r="U1003" t="s">
        <v>415</v>
      </c>
      <c r="V1003">
        <v>70</v>
      </c>
      <c r="W1003" s="5" t="str">
        <f t="shared" si="47"/>
        <v>LTSU_LV_DemandGENERAL GORDON (RISK SITE B)</v>
      </c>
    </row>
    <row r="1004" spans="1:23" hidden="1">
      <c r="A1004" t="s">
        <v>416</v>
      </c>
      <c r="B1004" t="s">
        <v>165</v>
      </c>
      <c r="C1004" t="s">
        <v>48</v>
      </c>
      <c r="D1004" t="s">
        <v>406</v>
      </c>
      <c r="E1004" s="3">
        <v>0.4</v>
      </c>
      <c r="F1004" t="s">
        <v>410</v>
      </c>
      <c r="G1004" t="str">
        <f t="shared" si="45"/>
        <v>LTSU_LV_DemandGIBBS CLWinter 2027/28</v>
      </c>
      <c r="H1004" t="s">
        <v>408</v>
      </c>
      <c r="I1004" s="64">
        <v>0.01</v>
      </c>
      <c r="J1004" s="5">
        <v>46692</v>
      </c>
      <c r="K1004" s="5">
        <v>46843</v>
      </c>
      <c r="L1004" t="s">
        <v>409</v>
      </c>
      <c r="N1004" s="63">
        <v>0.75</v>
      </c>
      <c r="O1004" s="63">
        <v>0.83333333333333337</v>
      </c>
      <c r="P1004" s="63" t="str">
        <f t="shared" si="46"/>
        <v>18:00 - 20:00</v>
      </c>
      <c r="Q1004" t="s">
        <v>415</v>
      </c>
      <c r="R1004">
        <v>220</v>
      </c>
      <c r="S1004" t="s">
        <v>415</v>
      </c>
      <c r="T1004" t="s">
        <v>415</v>
      </c>
      <c r="U1004" t="s">
        <v>415</v>
      </c>
      <c r="V1004">
        <v>70</v>
      </c>
      <c r="W1004" s="5" t="str">
        <f t="shared" si="47"/>
        <v>LTSU_LV_DemandGIBBS CL</v>
      </c>
    </row>
    <row r="1005" spans="1:23" hidden="1">
      <c r="A1005" t="s">
        <v>416</v>
      </c>
      <c r="B1005" t="s">
        <v>166</v>
      </c>
      <c r="C1005" t="s">
        <v>48</v>
      </c>
      <c r="D1005" t="s">
        <v>413</v>
      </c>
      <c r="E1005" s="3">
        <v>0.4</v>
      </c>
      <c r="F1005" t="s">
        <v>410</v>
      </c>
      <c r="G1005" t="str">
        <f t="shared" si="45"/>
        <v>LTSU_LV_DemandGLENCOE AVE 16Winter 2027/28</v>
      </c>
      <c r="H1005" t="s">
        <v>408</v>
      </c>
      <c r="I1005" s="64">
        <v>5.963991099999999E-2</v>
      </c>
      <c r="J1005" s="5">
        <v>46692</v>
      </c>
      <c r="K1005" s="5">
        <v>46843</v>
      </c>
      <c r="L1005" t="s">
        <v>409</v>
      </c>
      <c r="N1005" s="63">
        <v>0.75</v>
      </c>
      <c r="O1005" s="63">
        <v>0.83333333333333337</v>
      </c>
      <c r="P1005" s="63" t="str">
        <f t="shared" si="46"/>
        <v>18:00 - 20:00</v>
      </c>
      <c r="Q1005" t="s">
        <v>415</v>
      </c>
      <c r="R1005">
        <v>220</v>
      </c>
      <c r="S1005" t="s">
        <v>415</v>
      </c>
      <c r="T1005" t="s">
        <v>415</v>
      </c>
      <c r="U1005" t="s">
        <v>415</v>
      </c>
      <c r="V1005">
        <v>70</v>
      </c>
      <c r="W1005" s="5" t="str">
        <f t="shared" si="47"/>
        <v>LTSU_LV_DemandGLENCOE AVE 16</v>
      </c>
    </row>
    <row r="1006" spans="1:23" hidden="1">
      <c r="A1006" t="s">
        <v>416</v>
      </c>
      <c r="B1006" t="s">
        <v>167</v>
      </c>
      <c r="C1006" t="s">
        <v>48</v>
      </c>
      <c r="D1006" t="s">
        <v>414</v>
      </c>
      <c r="E1006" s="3">
        <v>0.4</v>
      </c>
      <c r="F1006" t="s">
        <v>410</v>
      </c>
      <c r="G1006" t="str">
        <f t="shared" si="45"/>
        <v>LTSU_LV_DemandGLENTHORNE GARDENSWinter 2027/28</v>
      </c>
      <c r="H1006" t="s">
        <v>408</v>
      </c>
      <c r="I1006" s="64">
        <v>2.186498349999999E-2</v>
      </c>
      <c r="J1006" s="5">
        <v>46692</v>
      </c>
      <c r="K1006" s="5">
        <v>46843</v>
      </c>
      <c r="L1006" t="s">
        <v>409</v>
      </c>
      <c r="N1006" s="63">
        <v>0.75</v>
      </c>
      <c r="O1006" s="63">
        <v>0.83333333333333337</v>
      </c>
      <c r="P1006" s="63" t="str">
        <f t="shared" si="46"/>
        <v>18:00 - 20:00</v>
      </c>
      <c r="Q1006" t="s">
        <v>415</v>
      </c>
      <c r="R1006">
        <v>220</v>
      </c>
      <c r="S1006" t="s">
        <v>415</v>
      </c>
      <c r="T1006" t="s">
        <v>415</v>
      </c>
      <c r="U1006" t="s">
        <v>415</v>
      </c>
      <c r="V1006">
        <v>70</v>
      </c>
      <c r="W1006" s="5" t="str">
        <f t="shared" si="47"/>
        <v>LTSU_LV_DemandGLENTHORNE GARDENS</v>
      </c>
    </row>
    <row r="1007" spans="1:23" hidden="1">
      <c r="A1007" t="s">
        <v>416</v>
      </c>
      <c r="B1007" t="s">
        <v>168</v>
      </c>
      <c r="C1007" t="s">
        <v>48</v>
      </c>
      <c r="D1007" t="s">
        <v>413</v>
      </c>
      <c r="E1007" s="3">
        <v>0.4</v>
      </c>
      <c r="F1007" t="s">
        <v>410</v>
      </c>
      <c r="G1007" t="str">
        <f t="shared" si="45"/>
        <v>LTSU_LV_DemandGLYN RD 164Winter 2027/28</v>
      </c>
      <c r="H1007" t="s">
        <v>408</v>
      </c>
      <c r="I1007" s="64">
        <v>2.0185255999999985E-2</v>
      </c>
      <c r="J1007" s="5">
        <v>46692</v>
      </c>
      <c r="K1007" s="5">
        <v>46843</v>
      </c>
      <c r="L1007" t="s">
        <v>409</v>
      </c>
      <c r="N1007" s="63">
        <v>0.75</v>
      </c>
      <c r="O1007" s="63">
        <v>0.83333333333333337</v>
      </c>
      <c r="P1007" s="63" t="str">
        <f t="shared" si="46"/>
        <v>18:00 - 20:00</v>
      </c>
      <c r="Q1007" t="s">
        <v>415</v>
      </c>
      <c r="R1007">
        <v>220</v>
      </c>
      <c r="S1007" t="s">
        <v>415</v>
      </c>
      <c r="T1007" t="s">
        <v>415</v>
      </c>
      <c r="U1007" t="s">
        <v>415</v>
      </c>
      <c r="V1007">
        <v>70</v>
      </c>
      <c r="W1007" s="5" t="str">
        <f t="shared" si="47"/>
        <v>LTSU_LV_DemandGLYN RD 164</v>
      </c>
    </row>
    <row r="1008" spans="1:23" hidden="1">
      <c r="A1008" t="s">
        <v>416</v>
      </c>
      <c r="B1008" t="s">
        <v>169</v>
      </c>
      <c r="C1008" t="s">
        <v>48</v>
      </c>
      <c r="D1008" t="s">
        <v>413</v>
      </c>
      <c r="E1008" s="3">
        <v>0.4</v>
      </c>
      <c r="F1008" t="s">
        <v>410</v>
      </c>
      <c r="G1008" t="str">
        <f t="shared" si="45"/>
        <v>LTSU_LV_DemandGOOSELEY LANEWinter 2027/28</v>
      </c>
      <c r="H1008" t="s">
        <v>408</v>
      </c>
      <c r="I1008" s="64">
        <v>0.01</v>
      </c>
      <c r="J1008" s="5">
        <v>46692</v>
      </c>
      <c r="K1008" s="5">
        <v>46843</v>
      </c>
      <c r="L1008" t="s">
        <v>409</v>
      </c>
      <c r="N1008" s="63">
        <v>0.75</v>
      </c>
      <c r="O1008" s="63">
        <v>0.83333333333333337</v>
      </c>
      <c r="P1008" s="63" t="str">
        <f t="shared" si="46"/>
        <v>18:00 - 20:00</v>
      </c>
      <c r="Q1008" t="s">
        <v>415</v>
      </c>
      <c r="R1008">
        <v>220</v>
      </c>
      <c r="S1008" t="s">
        <v>415</v>
      </c>
      <c r="T1008" t="s">
        <v>415</v>
      </c>
      <c r="U1008" t="s">
        <v>415</v>
      </c>
      <c r="V1008">
        <v>70</v>
      </c>
      <c r="W1008" s="5" t="str">
        <f t="shared" si="47"/>
        <v>LTSU_LV_DemandGOOSELEY LANE</v>
      </c>
    </row>
    <row r="1009" spans="1:23" hidden="1">
      <c r="A1009" t="s">
        <v>416</v>
      </c>
      <c r="B1009" t="s">
        <v>170</v>
      </c>
      <c r="C1009" t="s">
        <v>48</v>
      </c>
      <c r="D1009" t="s">
        <v>406</v>
      </c>
      <c r="E1009" s="3">
        <v>0.4</v>
      </c>
      <c r="F1009" t="s">
        <v>410</v>
      </c>
      <c r="G1009" t="str">
        <f t="shared" si="45"/>
        <v>LTSU_LV_DemandGOWERSWinter 2027/28</v>
      </c>
      <c r="H1009" t="s">
        <v>408</v>
      </c>
      <c r="I1009" s="64">
        <v>5.4914618399999983E-2</v>
      </c>
      <c r="J1009" s="5">
        <v>46692</v>
      </c>
      <c r="K1009" s="5">
        <v>46843</v>
      </c>
      <c r="L1009" t="s">
        <v>409</v>
      </c>
      <c r="N1009" s="63">
        <v>0.75</v>
      </c>
      <c r="O1009" s="63">
        <v>0.83333333333333337</v>
      </c>
      <c r="P1009" s="63" t="str">
        <f t="shared" si="46"/>
        <v>18:00 - 20:00</v>
      </c>
      <c r="Q1009" t="s">
        <v>415</v>
      </c>
      <c r="R1009">
        <v>220</v>
      </c>
      <c r="S1009" t="s">
        <v>415</v>
      </c>
      <c r="T1009" t="s">
        <v>415</v>
      </c>
      <c r="U1009" t="s">
        <v>415</v>
      </c>
      <c r="V1009">
        <v>70</v>
      </c>
      <c r="W1009" s="5" t="str">
        <f t="shared" si="47"/>
        <v>LTSU_LV_DemandGOWERS</v>
      </c>
    </row>
    <row r="1010" spans="1:23" hidden="1">
      <c r="A1010" t="s">
        <v>416</v>
      </c>
      <c r="B1010" t="s">
        <v>171</v>
      </c>
      <c r="C1010" t="s">
        <v>48</v>
      </c>
      <c r="D1010" t="s">
        <v>414</v>
      </c>
      <c r="E1010" s="3">
        <v>0.4</v>
      </c>
      <c r="F1010" t="s">
        <v>410</v>
      </c>
      <c r="G1010" t="str">
        <f t="shared" si="45"/>
        <v>LTSU_LV_DemandGRANT ROAD (RISK SITE B)Winter 2027/28</v>
      </c>
      <c r="H1010" t="s">
        <v>408</v>
      </c>
      <c r="I1010" s="64">
        <v>0.15717003299999999</v>
      </c>
      <c r="J1010" s="5">
        <v>46692</v>
      </c>
      <c r="K1010" s="5">
        <v>46843</v>
      </c>
      <c r="L1010" t="s">
        <v>409</v>
      </c>
      <c r="N1010" s="63">
        <v>0.75</v>
      </c>
      <c r="O1010" s="63">
        <v>0.83333333333333337</v>
      </c>
      <c r="P1010" s="63" t="str">
        <f t="shared" si="46"/>
        <v>18:00 - 20:00</v>
      </c>
      <c r="Q1010" t="s">
        <v>415</v>
      </c>
      <c r="R1010">
        <v>220</v>
      </c>
      <c r="S1010" t="s">
        <v>415</v>
      </c>
      <c r="T1010" t="s">
        <v>415</v>
      </c>
      <c r="U1010" t="s">
        <v>415</v>
      </c>
      <c r="V1010">
        <v>70</v>
      </c>
      <c r="W1010" s="5" t="str">
        <f t="shared" si="47"/>
        <v>LTSU_LV_DemandGRANT ROAD (RISK SITE B)</v>
      </c>
    </row>
    <row r="1011" spans="1:23" hidden="1">
      <c r="A1011" t="s">
        <v>416</v>
      </c>
      <c r="B1011" t="s">
        <v>172</v>
      </c>
      <c r="C1011" t="s">
        <v>48</v>
      </c>
      <c r="D1011" t="s">
        <v>413</v>
      </c>
      <c r="E1011" s="3">
        <v>0.4</v>
      </c>
      <c r="F1011" t="s">
        <v>410</v>
      </c>
      <c r="G1011" t="str">
        <f t="shared" si="45"/>
        <v>LTSU_LV_DemandGRUMMANT RD R/O CRANE HSEWinter 2027/28</v>
      </c>
      <c r="H1011" t="s">
        <v>408</v>
      </c>
      <c r="I1011" s="64">
        <v>2.3498149999999995E-2</v>
      </c>
      <c r="J1011" s="5">
        <v>46692</v>
      </c>
      <c r="K1011" s="5">
        <v>46843</v>
      </c>
      <c r="L1011" t="s">
        <v>409</v>
      </c>
      <c r="N1011" s="63">
        <v>0.75</v>
      </c>
      <c r="O1011" s="63">
        <v>0.83333333333333337</v>
      </c>
      <c r="P1011" s="63" t="str">
        <f t="shared" si="46"/>
        <v>18:00 - 20:00</v>
      </c>
      <c r="Q1011" t="s">
        <v>415</v>
      </c>
      <c r="R1011">
        <v>220</v>
      </c>
      <c r="S1011" t="s">
        <v>415</v>
      </c>
      <c r="T1011" t="s">
        <v>415</v>
      </c>
      <c r="U1011" t="s">
        <v>415</v>
      </c>
      <c r="V1011">
        <v>70</v>
      </c>
      <c r="W1011" s="5" t="str">
        <f t="shared" si="47"/>
        <v>LTSU_LV_DemandGRUMMANT RD R/O CRANE HSE</v>
      </c>
    </row>
    <row r="1012" spans="1:23" hidden="1">
      <c r="A1012" t="s">
        <v>416</v>
      </c>
      <c r="B1012" t="s">
        <v>173</v>
      </c>
      <c r="C1012" t="s">
        <v>48</v>
      </c>
      <c r="D1012" t="s">
        <v>406</v>
      </c>
      <c r="E1012" s="3">
        <v>0.4</v>
      </c>
      <c r="F1012" t="s">
        <v>410</v>
      </c>
      <c r="G1012" t="str">
        <f t="shared" si="45"/>
        <v>LTSU_LV_DemandGUANOCK TERRACEWinter 2027/28</v>
      </c>
      <c r="H1012" t="s">
        <v>408</v>
      </c>
      <c r="I1012" s="64">
        <v>0.01</v>
      </c>
      <c r="J1012" s="5">
        <v>46692</v>
      </c>
      <c r="K1012" s="5">
        <v>46843</v>
      </c>
      <c r="L1012" t="s">
        <v>409</v>
      </c>
      <c r="N1012" s="63">
        <v>0.75</v>
      </c>
      <c r="O1012" s="63">
        <v>0.83333333333333337</v>
      </c>
      <c r="P1012" s="63" t="str">
        <f t="shared" si="46"/>
        <v>18:00 - 20:00</v>
      </c>
      <c r="Q1012" t="s">
        <v>415</v>
      </c>
      <c r="R1012">
        <v>220</v>
      </c>
      <c r="S1012" t="s">
        <v>415</v>
      </c>
      <c r="T1012" t="s">
        <v>415</v>
      </c>
      <c r="U1012" t="s">
        <v>415</v>
      </c>
      <c r="V1012">
        <v>70</v>
      </c>
      <c r="W1012" s="5" t="str">
        <f t="shared" si="47"/>
        <v>LTSU_LV_DemandGUANOCK TERRACE</v>
      </c>
    </row>
    <row r="1013" spans="1:23" hidden="1">
      <c r="A1013" t="s">
        <v>416</v>
      </c>
      <c r="B1013" t="s">
        <v>174</v>
      </c>
      <c r="C1013" t="s">
        <v>48</v>
      </c>
      <c r="D1013" t="s">
        <v>406</v>
      </c>
      <c r="E1013" s="3">
        <v>0.4</v>
      </c>
      <c r="F1013" t="s">
        <v>410</v>
      </c>
      <c r="G1013" t="str">
        <f t="shared" si="45"/>
        <v>LTSU_LV_DemandHAMLIN INDUSTRIAL UNITSWinter 2027/28</v>
      </c>
      <c r="H1013" t="s">
        <v>408</v>
      </c>
      <c r="I1013" s="64">
        <v>8.9083391669999998E-2</v>
      </c>
      <c r="J1013" s="5">
        <v>46692</v>
      </c>
      <c r="K1013" s="5">
        <v>46843</v>
      </c>
      <c r="L1013" t="s">
        <v>409</v>
      </c>
      <c r="N1013" s="63">
        <v>0.75</v>
      </c>
      <c r="O1013" s="63">
        <v>0.83333333333333337</v>
      </c>
      <c r="P1013" s="63" t="str">
        <f t="shared" si="46"/>
        <v>18:00 - 20:00</v>
      </c>
      <c r="Q1013" t="s">
        <v>415</v>
      </c>
      <c r="R1013">
        <v>220</v>
      </c>
      <c r="S1013" t="s">
        <v>415</v>
      </c>
      <c r="T1013" t="s">
        <v>415</v>
      </c>
      <c r="U1013" t="s">
        <v>415</v>
      </c>
      <c r="V1013">
        <v>70</v>
      </c>
      <c r="W1013" s="5" t="str">
        <f t="shared" si="47"/>
        <v>LTSU_LV_DemandHAMLIN INDUSTRIAL UNITS</v>
      </c>
    </row>
    <row r="1014" spans="1:23" hidden="1">
      <c r="A1014" t="s">
        <v>416</v>
      </c>
      <c r="B1014" t="s">
        <v>175</v>
      </c>
      <c r="C1014" t="s">
        <v>48</v>
      </c>
      <c r="D1014" t="s">
        <v>406</v>
      </c>
      <c r="E1014" s="3">
        <v>0.4</v>
      </c>
      <c r="F1014" t="s">
        <v>410</v>
      </c>
      <c r="G1014" t="str">
        <f t="shared" si="45"/>
        <v>LTSU_LV_DemandHAMPTON HARGATE VILLWinter 2027/28</v>
      </c>
      <c r="H1014" t="s">
        <v>408</v>
      </c>
      <c r="I1014" s="64">
        <v>0.01</v>
      </c>
      <c r="J1014" s="5">
        <v>46692</v>
      </c>
      <c r="K1014" s="5">
        <v>46843</v>
      </c>
      <c r="L1014" t="s">
        <v>409</v>
      </c>
      <c r="N1014" s="63">
        <v>0.75</v>
      </c>
      <c r="O1014" s="63">
        <v>0.83333333333333337</v>
      </c>
      <c r="P1014" s="63" t="str">
        <f t="shared" si="46"/>
        <v>18:00 - 20:00</v>
      </c>
      <c r="Q1014" t="s">
        <v>415</v>
      </c>
      <c r="R1014">
        <v>220</v>
      </c>
      <c r="S1014" t="s">
        <v>415</v>
      </c>
      <c r="T1014" t="s">
        <v>415</v>
      </c>
      <c r="U1014" t="s">
        <v>415</v>
      </c>
      <c r="V1014">
        <v>70</v>
      </c>
      <c r="W1014" s="5" t="str">
        <f t="shared" si="47"/>
        <v>LTSU_LV_DemandHAMPTON HARGATE VILL</v>
      </c>
    </row>
    <row r="1015" spans="1:23" hidden="1">
      <c r="A1015" t="s">
        <v>416</v>
      </c>
      <c r="B1015" t="s">
        <v>176</v>
      </c>
      <c r="C1015" t="s">
        <v>48</v>
      </c>
      <c r="D1015" t="s">
        <v>414</v>
      </c>
      <c r="E1015" s="3">
        <v>0.4</v>
      </c>
      <c r="F1015" t="s">
        <v>410</v>
      </c>
      <c r="G1015" t="str">
        <f t="shared" si="45"/>
        <v>LTSU_LV_DemandHANOVER PLACEWinter 2027/28</v>
      </c>
      <c r="H1015" t="s">
        <v>408</v>
      </c>
      <c r="I1015" s="64">
        <v>0.01</v>
      </c>
      <c r="J1015" s="5">
        <v>46692</v>
      </c>
      <c r="K1015" s="5">
        <v>46843</v>
      </c>
      <c r="L1015" t="s">
        <v>409</v>
      </c>
      <c r="N1015" s="63">
        <v>0.75</v>
      </c>
      <c r="O1015" s="63">
        <v>0.83333333333333337</v>
      </c>
      <c r="P1015" s="63" t="str">
        <f t="shared" si="46"/>
        <v>18:00 - 20:00</v>
      </c>
      <c r="Q1015" t="s">
        <v>415</v>
      </c>
      <c r="R1015">
        <v>220</v>
      </c>
      <c r="S1015" t="s">
        <v>415</v>
      </c>
      <c r="T1015" t="s">
        <v>415</v>
      </c>
      <c r="U1015" t="s">
        <v>415</v>
      </c>
      <c r="V1015">
        <v>70</v>
      </c>
      <c r="W1015" s="5" t="str">
        <f t="shared" si="47"/>
        <v>LTSU_LV_DemandHANOVER PLACE</v>
      </c>
    </row>
    <row r="1016" spans="1:23" hidden="1">
      <c r="A1016" t="s">
        <v>416</v>
      </c>
      <c r="B1016" t="s">
        <v>177</v>
      </c>
      <c r="C1016" t="s">
        <v>48</v>
      </c>
      <c r="D1016" t="s">
        <v>406</v>
      </c>
      <c r="E1016" s="3">
        <v>0.4</v>
      </c>
      <c r="F1016" t="s">
        <v>410</v>
      </c>
      <c r="G1016" t="str">
        <f t="shared" si="45"/>
        <v>LTSU_LV_DemandHARMILLWinter 2027/28</v>
      </c>
      <c r="H1016" t="s">
        <v>408</v>
      </c>
      <c r="I1016" s="64">
        <v>2.6001338265000003E-2</v>
      </c>
      <c r="J1016" s="5">
        <v>46692</v>
      </c>
      <c r="K1016" s="5">
        <v>46843</v>
      </c>
      <c r="L1016" t="s">
        <v>409</v>
      </c>
      <c r="N1016" s="63">
        <v>0.75</v>
      </c>
      <c r="O1016" s="63">
        <v>0.83333333333333337</v>
      </c>
      <c r="P1016" s="63" t="str">
        <f t="shared" si="46"/>
        <v>18:00 - 20:00</v>
      </c>
      <c r="Q1016" t="s">
        <v>415</v>
      </c>
      <c r="R1016">
        <v>220</v>
      </c>
      <c r="S1016" t="s">
        <v>415</v>
      </c>
      <c r="T1016" t="s">
        <v>415</v>
      </c>
      <c r="U1016" t="s">
        <v>415</v>
      </c>
      <c r="V1016">
        <v>70</v>
      </c>
      <c r="W1016" s="5" t="str">
        <f t="shared" si="47"/>
        <v>LTSU_LV_DemandHARMILL</v>
      </c>
    </row>
    <row r="1017" spans="1:23" hidden="1">
      <c r="A1017" t="s">
        <v>416</v>
      </c>
      <c r="B1017" t="s">
        <v>178</v>
      </c>
      <c r="C1017" t="s">
        <v>48</v>
      </c>
      <c r="D1017" t="s">
        <v>413</v>
      </c>
      <c r="E1017" s="3">
        <v>0.4</v>
      </c>
      <c r="F1017" t="s">
        <v>410</v>
      </c>
      <c r="G1017" t="str">
        <f t="shared" si="45"/>
        <v>LTSU_LV_DemandHARROW RD BARKINGWinter 2027/28</v>
      </c>
      <c r="H1017" t="s">
        <v>408</v>
      </c>
      <c r="I1017" s="64">
        <v>5.3648401500000054E-2</v>
      </c>
      <c r="J1017" s="5">
        <v>46692</v>
      </c>
      <c r="K1017" s="5">
        <v>46843</v>
      </c>
      <c r="L1017" t="s">
        <v>409</v>
      </c>
      <c r="N1017" s="63">
        <v>0.75</v>
      </c>
      <c r="O1017" s="63">
        <v>0.83333333333333337</v>
      </c>
      <c r="P1017" s="63" t="str">
        <f t="shared" si="46"/>
        <v>18:00 - 20:00</v>
      </c>
      <c r="Q1017" t="s">
        <v>415</v>
      </c>
      <c r="R1017">
        <v>220</v>
      </c>
      <c r="S1017" t="s">
        <v>415</v>
      </c>
      <c r="T1017" t="s">
        <v>415</v>
      </c>
      <c r="U1017" t="s">
        <v>415</v>
      </c>
      <c r="V1017">
        <v>70</v>
      </c>
      <c r="W1017" s="5" t="str">
        <f t="shared" si="47"/>
        <v>LTSU_LV_DemandHARROW RD BARKING</v>
      </c>
    </row>
    <row r="1018" spans="1:23" hidden="1">
      <c r="A1018" t="s">
        <v>416</v>
      </c>
      <c r="B1018" t="s">
        <v>179</v>
      </c>
      <c r="C1018" t="s">
        <v>48</v>
      </c>
      <c r="D1018" t="s">
        <v>406</v>
      </c>
      <c r="E1018" s="3">
        <v>0.4</v>
      </c>
      <c r="F1018" t="s">
        <v>410</v>
      </c>
      <c r="G1018" t="str">
        <f t="shared" si="45"/>
        <v>LTSU_LV_DemandHASELBURY RDWinter 2027/28</v>
      </c>
      <c r="H1018" t="s">
        <v>408</v>
      </c>
      <c r="I1018" s="64">
        <v>4.0189938499999966E-2</v>
      </c>
      <c r="J1018" s="5">
        <v>46692</v>
      </c>
      <c r="K1018" s="5">
        <v>46843</v>
      </c>
      <c r="L1018" t="s">
        <v>409</v>
      </c>
      <c r="N1018" s="63">
        <v>0.75</v>
      </c>
      <c r="O1018" s="63">
        <v>0.83333333333333337</v>
      </c>
      <c r="P1018" s="63" t="str">
        <f t="shared" si="46"/>
        <v>18:00 - 20:00</v>
      </c>
      <c r="Q1018" t="s">
        <v>415</v>
      </c>
      <c r="R1018">
        <v>220</v>
      </c>
      <c r="S1018" t="s">
        <v>415</v>
      </c>
      <c r="T1018" t="s">
        <v>415</v>
      </c>
      <c r="U1018" t="s">
        <v>415</v>
      </c>
      <c r="V1018">
        <v>70</v>
      </c>
      <c r="W1018" s="5" t="str">
        <f t="shared" si="47"/>
        <v>LTSU_LV_DemandHASELBURY RD</v>
      </c>
    </row>
    <row r="1019" spans="1:23" hidden="1">
      <c r="A1019" t="s">
        <v>416</v>
      </c>
      <c r="B1019" t="s">
        <v>180</v>
      </c>
      <c r="C1019" t="s">
        <v>48</v>
      </c>
      <c r="D1019" t="s">
        <v>406</v>
      </c>
      <c r="E1019" s="3">
        <v>0.4</v>
      </c>
      <c r="F1019" t="s">
        <v>410</v>
      </c>
      <c r="G1019" t="str">
        <f t="shared" si="45"/>
        <v>LTSU_LV_DemandHASKARD RDWinter 2027/28</v>
      </c>
      <c r="H1019" t="s">
        <v>408</v>
      </c>
      <c r="I1019" s="64">
        <v>0.10801545930000003</v>
      </c>
      <c r="J1019" s="5">
        <v>46692</v>
      </c>
      <c r="K1019" s="5">
        <v>46843</v>
      </c>
      <c r="L1019" t="s">
        <v>409</v>
      </c>
      <c r="N1019" s="63">
        <v>0.75</v>
      </c>
      <c r="O1019" s="63">
        <v>0.83333333333333337</v>
      </c>
      <c r="P1019" s="63" t="str">
        <f t="shared" si="46"/>
        <v>18:00 - 20:00</v>
      </c>
      <c r="Q1019" t="s">
        <v>415</v>
      </c>
      <c r="R1019">
        <v>220</v>
      </c>
      <c r="S1019" t="s">
        <v>415</v>
      </c>
      <c r="T1019" t="s">
        <v>415</v>
      </c>
      <c r="U1019" t="s">
        <v>415</v>
      </c>
      <c r="V1019">
        <v>70</v>
      </c>
      <c r="W1019" s="5" t="str">
        <f t="shared" si="47"/>
        <v>LTSU_LV_DemandHASKARD RD</v>
      </c>
    </row>
    <row r="1020" spans="1:23" hidden="1">
      <c r="A1020" t="s">
        <v>416</v>
      </c>
      <c r="B1020" t="s">
        <v>181</v>
      </c>
      <c r="C1020" t="s">
        <v>48</v>
      </c>
      <c r="D1020" t="s">
        <v>406</v>
      </c>
      <c r="E1020" s="3">
        <v>0.4</v>
      </c>
      <c r="F1020" t="s">
        <v>410</v>
      </c>
      <c r="G1020" t="str">
        <f t="shared" si="45"/>
        <v>LTSU_LV_DemandHATFIELD ROADWinter 2027/28</v>
      </c>
      <c r="H1020" t="s">
        <v>408</v>
      </c>
      <c r="I1020" s="64">
        <v>0.01</v>
      </c>
      <c r="J1020" s="5">
        <v>46692</v>
      </c>
      <c r="K1020" s="5">
        <v>46843</v>
      </c>
      <c r="L1020" t="s">
        <v>409</v>
      </c>
      <c r="N1020" s="63">
        <v>0.75</v>
      </c>
      <c r="O1020" s="63">
        <v>0.83333333333333337</v>
      </c>
      <c r="P1020" s="63" t="str">
        <f t="shared" si="46"/>
        <v>18:00 - 20:00</v>
      </c>
      <c r="Q1020" t="s">
        <v>415</v>
      </c>
      <c r="R1020">
        <v>220</v>
      </c>
      <c r="S1020" t="s">
        <v>415</v>
      </c>
      <c r="T1020" t="s">
        <v>415</v>
      </c>
      <c r="U1020" t="s">
        <v>415</v>
      </c>
      <c r="V1020">
        <v>70</v>
      </c>
      <c r="W1020" s="5" t="str">
        <f t="shared" si="47"/>
        <v>LTSU_LV_DemandHATFIELD ROAD</v>
      </c>
    </row>
    <row r="1021" spans="1:23" hidden="1">
      <c r="A1021" t="s">
        <v>416</v>
      </c>
      <c r="B1021" t="s">
        <v>182</v>
      </c>
      <c r="C1021" t="s">
        <v>48</v>
      </c>
      <c r="D1021" t="s">
        <v>406</v>
      </c>
      <c r="E1021" s="3">
        <v>0.4</v>
      </c>
      <c r="F1021" t="s">
        <v>410</v>
      </c>
      <c r="G1021" t="str">
        <f t="shared" si="45"/>
        <v>LTSU_LV_DemandHAVANT HOMESWinter 2027/28</v>
      </c>
      <c r="H1021" t="s">
        <v>408</v>
      </c>
      <c r="I1021" s="64">
        <v>3.1962941399999979E-2</v>
      </c>
      <c r="J1021" s="5">
        <v>46692</v>
      </c>
      <c r="K1021" s="5">
        <v>46843</v>
      </c>
      <c r="L1021" t="s">
        <v>409</v>
      </c>
      <c r="N1021" s="63">
        <v>0.75</v>
      </c>
      <c r="O1021" s="63">
        <v>0.83333333333333337</v>
      </c>
      <c r="P1021" s="63" t="str">
        <f t="shared" si="46"/>
        <v>18:00 - 20:00</v>
      </c>
      <c r="Q1021" t="s">
        <v>415</v>
      </c>
      <c r="R1021">
        <v>220</v>
      </c>
      <c r="S1021" t="s">
        <v>415</v>
      </c>
      <c r="T1021" t="s">
        <v>415</v>
      </c>
      <c r="U1021" t="s">
        <v>415</v>
      </c>
      <c r="V1021">
        <v>70</v>
      </c>
      <c r="W1021" s="5" t="str">
        <f t="shared" si="47"/>
        <v>LTSU_LV_DemandHAVANT HOMES</v>
      </c>
    </row>
    <row r="1022" spans="1:23" hidden="1">
      <c r="A1022" t="s">
        <v>416</v>
      </c>
      <c r="B1022" t="s">
        <v>183</v>
      </c>
      <c r="C1022" t="s">
        <v>48</v>
      </c>
      <c r="D1022" t="s">
        <v>413</v>
      </c>
      <c r="E1022" s="3">
        <v>0.4</v>
      </c>
      <c r="F1022" t="s">
        <v>410</v>
      </c>
      <c r="G1022" t="str">
        <f t="shared" si="45"/>
        <v>LTSU_LV_DemandHEATH ST QUEEN MARYSWinter 2027/28</v>
      </c>
      <c r="H1022" t="s">
        <v>408</v>
      </c>
      <c r="I1022" s="64">
        <v>0.01</v>
      </c>
      <c r="J1022" s="5">
        <v>46692</v>
      </c>
      <c r="K1022" s="5">
        <v>46843</v>
      </c>
      <c r="L1022" t="s">
        <v>409</v>
      </c>
      <c r="N1022" s="63">
        <v>0.75</v>
      </c>
      <c r="O1022" s="63">
        <v>0.83333333333333337</v>
      </c>
      <c r="P1022" s="63" t="str">
        <f t="shared" si="46"/>
        <v>18:00 - 20:00</v>
      </c>
      <c r="Q1022" t="s">
        <v>415</v>
      </c>
      <c r="R1022">
        <v>220</v>
      </c>
      <c r="S1022" t="s">
        <v>415</v>
      </c>
      <c r="T1022" t="s">
        <v>415</v>
      </c>
      <c r="U1022" t="s">
        <v>415</v>
      </c>
      <c r="V1022">
        <v>70</v>
      </c>
      <c r="W1022" s="5" t="str">
        <f t="shared" si="47"/>
        <v>LTSU_LV_DemandHEATH ST QUEEN MARYS</v>
      </c>
    </row>
    <row r="1023" spans="1:23" hidden="1">
      <c r="A1023" t="s">
        <v>416</v>
      </c>
      <c r="B1023" t="s">
        <v>184</v>
      </c>
      <c r="C1023" t="s">
        <v>48</v>
      </c>
      <c r="D1023" t="s">
        <v>406</v>
      </c>
      <c r="E1023" s="3">
        <v>0.4</v>
      </c>
      <c r="F1023" t="s">
        <v>410</v>
      </c>
      <c r="G1023" t="str">
        <f t="shared" si="45"/>
        <v>LTSU_LV_DemandHELEN CLWinter 2027/28</v>
      </c>
      <c r="H1023" t="s">
        <v>408</v>
      </c>
      <c r="I1023" s="64">
        <v>2.5770533355000017E-2</v>
      </c>
      <c r="J1023" s="5">
        <v>46692</v>
      </c>
      <c r="K1023" s="5">
        <v>46843</v>
      </c>
      <c r="L1023" t="s">
        <v>409</v>
      </c>
      <c r="N1023" s="63">
        <v>0.75</v>
      </c>
      <c r="O1023" s="63">
        <v>0.83333333333333337</v>
      </c>
      <c r="P1023" s="63" t="str">
        <f t="shared" si="46"/>
        <v>18:00 - 20:00</v>
      </c>
      <c r="Q1023" t="s">
        <v>415</v>
      </c>
      <c r="R1023">
        <v>220</v>
      </c>
      <c r="S1023" t="s">
        <v>415</v>
      </c>
      <c r="T1023" t="s">
        <v>415</v>
      </c>
      <c r="U1023" t="s">
        <v>415</v>
      </c>
      <c r="V1023">
        <v>70</v>
      </c>
      <c r="W1023" s="5" t="str">
        <f t="shared" si="47"/>
        <v>LTSU_LV_DemandHELEN CL</v>
      </c>
    </row>
    <row r="1024" spans="1:23" hidden="1">
      <c r="A1024" t="s">
        <v>416</v>
      </c>
      <c r="B1024" t="s">
        <v>185</v>
      </c>
      <c r="C1024" t="s">
        <v>48</v>
      </c>
      <c r="D1024" t="s">
        <v>413</v>
      </c>
      <c r="E1024" s="3">
        <v>0.4</v>
      </c>
      <c r="F1024" t="s">
        <v>410</v>
      </c>
      <c r="G1024" t="str">
        <f t="shared" si="45"/>
        <v>LTSU_LV_DemandHERCULES RD COLWYN HSEWinter 2027/28</v>
      </c>
      <c r="H1024" t="s">
        <v>408</v>
      </c>
      <c r="I1024" s="64">
        <v>2.9679742000000009E-2</v>
      </c>
      <c r="J1024" s="5">
        <v>46692</v>
      </c>
      <c r="K1024" s="5">
        <v>46843</v>
      </c>
      <c r="L1024" t="s">
        <v>409</v>
      </c>
      <c r="N1024" s="63">
        <v>0.75</v>
      </c>
      <c r="O1024" s="63">
        <v>0.83333333333333337</v>
      </c>
      <c r="P1024" s="63" t="str">
        <f t="shared" si="46"/>
        <v>18:00 - 20:00</v>
      </c>
      <c r="Q1024" t="s">
        <v>415</v>
      </c>
      <c r="R1024">
        <v>220</v>
      </c>
      <c r="S1024" t="s">
        <v>415</v>
      </c>
      <c r="T1024" t="s">
        <v>415</v>
      </c>
      <c r="U1024" t="s">
        <v>415</v>
      </c>
      <c r="V1024">
        <v>70</v>
      </c>
      <c r="W1024" s="5" t="str">
        <f t="shared" si="47"/>
        <v>LTSU_LV_DemandHERCULES RD COLWYN HSE</v>
      </c>
    </row>
    <row r="1025" spans="1:23" hidden="1">
      <c r="A1025" t="s">
        <v>416</v>
      </c>
      <c r="B1025" t="s">
        <v>186</v>
      </c>
      <c r="C1025" t="s">
        <v>48</v>
      </c>
      <c r="D1025" t="s">
        <v>414</v>
      </c>
      <c r="E1025" s="3">
        <v>0.4</v>
      </c>
      <c r="F1025" t="s">
        <v>410</v>
      </c>
      <c r="G1025" t="str">
        <f t="shared" si="45"/>
        <v>LTSU_LV_DemandHIGH STREETWinter 2027/28</v>
      </c>
      <c r="H1025" t="s">
        <v>408</v>
      </c>
      <c r="I1025" s="64">
        <v>1.3389462499999949E-2</v>
      </c>
      <c r="J1025" s="5">
        <v>46692</v>
      </c>
      <c r="K1025" s="5">
        <v>46843</v>
      </c>
      <c r="L1025" t="s">
        <v>409</v>
      </c>
      <c r="N1025" s="63">
        <v>0.75</v>
      </c>
      <c r="O1025" s="63">
        <v>0.83333333333333337</v>
      </c>
      <c r="P1025" s="63" t="str">
        <f t="shared" si="46"/>
        <v>18:00 - 20:00</v>
      </c>
      <c r="Q1025" t="s">
        <v>415</v>
      </c>
      <c r="R1025">
        <v>220</v>
      </c>
      <c r="S1025" t="s">
        <v>415</v>
      </c>
      <c r="T1025" t="s">
        <v>415</v>
      </c>
      <c r="U1025" t="s">
        <v>415</v>
      </c>
      <c r="V1025">
        <v>70</v>
      </c>
      <c r="W1025" s="5" t="str">
        <f t="shared" si="47"/>
        <v>LTSU_LV_DemandHIGH STREET</v>
      </c>
    </row>
    <row r="1026" spans="1:23" hidden="1">
      <c r="A1026" t="s">
        <v>416</v>
      </c>
      <c r="B1026" t="s">
        <v>187</v>
      </c>
      <c r="C1026" t="s">
        <v>48</v>
      </c>
      <c r="D1026" t="s">
        <v>414</v>
      </c>
      <c r="E1026" s="3">
        <v>0.4</v>
      </c>
      <c r="F1026" t="s">
        <v>410</v>
      </c>
      <c r="G1026" t="str">
        <f t="shared" si="45"/>
        <v>LTSU_LV_DemandHIGHFIELD ROADWinter 2027/28</v>
      </c>
      <c r="H1026" t="s">
        <v>408</v>
      </c>
      <c r="I1026" s="64">
        <v>2.461500908999999E-2</v>
      </c>
      <c r="J1026" s="5">
        <v>46692</v>
      </c>
      <c r="K1026" s="5">
        <v>46843</v>
      </c>
      <c r="L1026" t="s">
        <v>409</v>
      </c>
      <c r="N1026" s="63">
        <v>0.75</v>
      </c>
      <c r="O1026" s="63">
        <v>0.83333333333333337</v>
      </c>
      <c r="P1026" s="63" t="str">
        <f t="shared" si="46"/>
        <v>18:00 - 20:00</v>
      </c>
      <c r="Q1026" t="s">
        <v>415</v>
      </c>
      <c r="R1026">
        <v>220</v>
      </c>
      <c r="S1026" t="s">
        <v>415</v>
      </c>
      <c r="T1026" t="s">
        <v>415</v>
      </c>
      <c r="U1026" t="s">
        <v>415</v>
      </c>
      <c r="V1026">
        <v>70</v>
      </c>
      <c r="W1026" s="5" t="str">
        <f t="shared" si="47"/>
        <v>LTSU_LV_DemandHIGHFIELD ROAD</v>
      </c>
    </row>
    <row r="1027" spans="1:23" hidden="1">
      <c r="A1027" t="s">
        <v>416</v>
      </c>
      <c r="B1027" t="s">
        <v>188</v>
      </c>
      <c r="C1027" t="s">
        <v>48</v>
      </c>
      <c r="D1027" t="s">
        <v>414</v>
      </c>
      <c r="E1027" s="3">
        <v>0.4</v>
      </c>
      <c r="F1027" t="s">
        <v>410</v>
      </c>
      <c r="G1027" t="str">
        <f t="shared" ref="G1027:G1090" si="48">_xlfn.CONCAT(C1027,B1027,F1027)</f>
        <v>LTSU_LV_DemandHILLCOTE AVENUEWinter 2027/28</v>
      </c>
      <c r="H1027" t="s">
        <v>408</v>
      </c>
      <c r="I1027" s="64">
        <v>3.534514480000004E-2</v>
      </c>
      <c r="J1027" s="5">
        <v>46692</v>
      </c>
      <c r="K1027" s="5">
        <v>46843</v>
      </c>
      <c r="L1027" t="s">
        <v>409</v>
      </c>
      <c r="N1027" s="63">
        <v>0.75</v>
      </c>
      <c r="O1027" s="63">
        <v>0.83333333333333337</v>
      </c>
      <c r="P1027" s="63" t="str">
        <f t="shared" ref="P1027:P1090" si="49">TEXT(N1027,"HH:MM") &amp; " - " &amp; TEXT(O1027,"HH:MM")</f>
        <v>18:00 - 20:00</v>
      </c>
      <c r="Q1027" t="s">
        <v>415</v>
      </c>
      <c r="R1027">
        <v>220</v>
      </c>
      <c r="S1027" t="s">
        <v>415</v>
      </c>
      <c r="T1027" t="s">
        <v>415</v>
      </c>
      <c r="U1027" t="s">
        <v>415</v>
      </c>
      <c r="V1027">
        <v>70</v>
      </c>
      <c r="W1027" s="5" t="str">
        <f t="shared" ref="W1027:W1090" si="50">_xlfn.CONCAT(C1027,B1027)</f>
        <v>LTSU_LV_DemandHILLCOTE AVENUE</v>
      </c>
    </row>
    <row r="1028" spans="1:23" hidden="1">
      <c r="A1028" t="s">
        <v>416</v>
      </c>
      <c r="B1028" t="s">
        <v>189</v>
      </c>
      <c r="C1028" t="s">
        <v>48</v>
      </c>
      <c r="D1028" t="s">
        <v>406</v>
      </c>
      <c r="E1028" s="3">
        <v>0.4</v>
      </c>
      <c r="F1028" t="s">
        <v>410</v>
      </c>
      <c r="G1028" t="str">
        <f t="shared" si="48"/>
        <v>LTSU_LV_DemandHILLSIDE ESTWinter 2027/28</v>
      </c>
      <c r="H1028" t="s">
        <v>408</v>
      </c>
      <c r="I1028" s="64">
        <v>4.6918938465000004E-2</v>
      </c>
      <c r="J1028" s="5">
        <v>46692</v>
      </c>
      <c r="K1028" s="5">
        <v>46843</v>
      </c>
      <c r="L1028" t="s">
        <v>409</v>
      </c>
      <c r="N1028" s="63">
        <v>0.75</v>
      </c>
      <c r="O1028" s="63">
        <v>0.83333333333333337</v>
      </c>
      <c r="P1028" s="63" t="str">
        <f t="shared" si="49"/>
        <v>18:00 - 20:00</v>
      </c>
      <c r="Q1028" t="s">
        <v>415</v>
      </c>
      <c r="R1028">
        <v>220</v>
      </c>
      <c r="S1028" t="s">
        <v>415</v>
      </c>
      <c r="T1028" t="s">
        <v>415</v>
      </c>
      <c r="U1028" t="s">
        <v>415</v>
      </c>
      <c r="V1028">
        <v>70</v>
      </c>
      <c r="W1028" s="5" t="str">
        <f t="shared" si="50"/>
        <v>LTSU_LV_DemandHILLSIDE EST</v>
      </c>
    </row>
    <row r="1029" spans="1:23" hidden="1">
      <c r="A1029" t="s">
        <v>416</v>
      </c>
      <c r="B1029" t="s">
        <v>190</v>
      </c>
      <c r="C1029" t="s">
        <v>48</v>
      </c>
      <c r="D1029" t="s">
        <v>413</v>
      </c>
      <c r="E1029" s="3">
        <v>0.4</v>
      </c>
      <c r="F1029" t="s">
        <v>410</v>
      </c>
      <c r="G1029" t="str">
        <f t="shared" si="48"/>
        <v>LTSU_LV_DemandHOLLY HILL RDWinter 2027/28</v>
      </c>
      <c r="H1029" t="s">
        <v>408</v>
      </c>
      <c r="I1029" s="64">
        <v>0.01</v>
      </c>
      <c r="J1029" s="5">
        <v>46692</v>
      </c>
      <c r="K1029" s="5">
        <v>46843</v>
      </c>
      <c r="L1029" t="s">
        <v>409</v>
      </c>
      <c r="N1029" s="63">
        <v>0.75</v>
      </c>
      <c r="O1029" s="63">
        <v>0.83333333333333337</v>
      </c>
      <c r="P1029" s="63" t="str">
        <f t="shared" si="49"/>
        <v>18:00 - 20:00</v>
      </c>
      <c r="Q1029" t="s">
        <v>415</v>
      </c>
      <c r="R1029">
        <v>220</v>
      </c>
      <c r="S1029" t="s">
        <v>415</v>
      </c>
      <c r="T1029" t="s">
        <v>415</v>
      </c>
      <c r="U1029" t="s">
        <v>415</v>
      </c>
      <c r="V1029">
        <v>70</v>
      </c>
      <c r="W1029" s="5" t="str">
        <f t="shared" si="50"/>
        <v>LTSU_LV_DemandHOLLY HILL RD</v>
      </c>
    </row>
    <row r="1030" spans="1:23" hidden="1">
      <c r="A1030" t="s">
        <v>416</v>
      </c>
      <c r="B1030" t="s">
        <v>191</v>
      </c>
      <c r="C1030" t="s">
        <v>48</v>
      </c>
      <c r="D1030" t="s">
        <v>413</v>
      </c>
      <c r="E1030" s="3">
        <v>0.4</v>
      </c>
      <c r="F1030" t="s">
        <v>410</v>
      </c>
      <c r="G1030" t="str">
        <f t="shared" si="48"/>
        <v>LTSU_LV_DemandHOSKINS CL BECK PRIM SCHWinter 2027/28</v>
      </c>
      <c r="H1030" t="s">
        <v>408</v>
      </c>
      <c r="I1030" s="64">
        <v>2.068300150000002E-2</v>
      </c>
      <c r="J1030" s="5">
        <v>46692</v>
      </c>
      <c r="K1030" s="5">
        <v>46843</v>
      </c>
      <c r="L1030" t="s">
        <v>409</v>
      </c>
      <c r="N1030" s="63">
        <v>0.75</v>
      </c>
      <c r="O1030" s="63">
        <v>0.83333333333333337</v>
      </c>
      <c r="P1030" s="63" t="str">
        <f t="shared" si="49"/>
        <v>18:00 - 20:00</v>
      </c>
      <c r="Q1030" t="s">
        <v>415</v>
      </c>
      <c r="R1030">
        <v>220</v>
      </c>
      <c r="S1030" t="s">
        <v>415</v>
      </c>
      <c r="T1030" t="s">
        <v>415</v>
      </c>
      <c r="U1030" t="s">
        <v>415</v>
      </c>
      <c r="V1030">
        <v>70</v>
      </c>
      <c r="W1030" s="5" t="str">
        <f t="shared" si="50"/>
        <v>LTSU_LV_DemandHOSKINS CL BECK PRIM SCH</v>
      </c>
    </row>
    <row r="1031" spans="1:23" hidden="1">
      <c r="A1031" t="s">
        <v>416</v>
      </c>
      <c r="B1031" t="s">
        <v>192</v>
      </c>
      <c r="C1031" t="s">
        <v>48</v>
      </c>
      <c r="D1031" t="s">
        <v>406</v>
      </c>
      <c r="E1031" s="3">
        <v>0.4</v>
      </c>
      <c r="F1031" t="s">
        <v>410</v>
      </c>
      <c r="G1031" t="str">
        <f t="shared" si="48"/>
        <v>LTSU_LV_DemandHYDE PK AVWinter 2027/28</v>
      </c>
      <c r="H1031" t="s">
        <v>408</v>
      </c>
      <c r="I1031" s="64">
        <v>0.14067730380000004</v>
      </c>
      <c r="J1031" s="5">
        <v>46692</v>
      </c>
      <c r="K1031" s="5">
        <v>46843</v>
      </c>
      <c r="L1031" t="s">
        <v>409</v>
      </c>
      <c r="N1031" s="63">
        <v>0.75</v>
      </c>
      <c r="O1031" s="63">
        <v>0.83333333333333337</v>
      </c>
      <c r="P1031" s="63" t="str">
        <f t="shared" si="49"/>
        <v>18:00 - 20:00</v>
      </c>
      <c r="Q1031" t="s">
        <v>415</v>
      </c>
      <c r="R1031">
        <v>220</v>
      </c>
      <c r="S1031" t="s">
        <v>415</v>
      </c>
      <c r="T1031" t="s">
        <v>415</v>
      </c>
      <c r="U1031" t="s">
        <v>415</v>
      </c>
      <c r="V1031">
        <v>70</v>
      </c>
      <c r="W1031" s="5" t="str">
        <f t="shared" si="50"/>
        <v>LTSU_LV_DemandHYDE PK AV</v>
      </c>
    </row>
    <row r="1032" spans="1:23" hidden="1">
      <c r="A1032" t="s">
        <v>416</v>
      </c>
      <c r="B1032" t="s">
        <v>193</v>
      </c>
      <c r="C1032" t="s">
        <v>48</v>
      </c>
      <c r="D1032" t="s">
        <v>414</v>
      </c>
      <c r="E1032" s="3">
        <v>0.4</v>
      </c>
      <c r="F1032" t="s">
        <v>410</v>
      </c>
      <c r="G1032" t="str">
        <f t="shared" si="48"/>
        <v>LTSU_LV_DemandJ WILSON IND THANET WAYWinter 2027/28</v>
      </c>
      <c r="H1032" t="s">
        <v>408</v>
      </c>
      <c r="I1032" s="64">
        <v>4.2337578000000042E-2</v>
      </c>
      <c r="J1032" s="5">
        <v>46692</v>
      </c>
      <c r="K1032" s="5">
        <v>46843</v>
      </c>
      <c r="L1032" t="s">
        <v>409</v>
      </c>
      <c r="N1032" s="63">
        <v>0.75</v>
      </c>
      <c r="O1032" s="63">
        <v>0.83333333333333337</v>
      </c>
      <c r="P1032" s="63" t="str">
        <f t="shared" si="49"/>
        <v>18:00 - 20:00</v>
      </c>
      <c r="Q1032" t="s">
        <v>415</v>
      </c>
      <c r="R1032">
        <v>220</v>
      </c>
      <c r="S1032" t="s">
        <v>415</v>
      </c>
      <c r="T1032" t="s">
        <v>415</v>
      </c>
      <c r="U1032" t="s">
        <v>415</v>
      </c>
      <c r="V1032">
        <v>70</v>
      </c>
      <c r="W1032" s="5" t="str">
        <f t="shared" si="50"/>
        <v>LTSU_LV_DemandJ WILSON IND THANET WAY</v>
      </c>
    </row>
    <row r="1033" spans="1:23" hidden="1">
      <c r="A1033" t="s">
        <v>416</v>
      </c>
      <c r="B1033" t="s">
        <v>194</v>
      </c>
      <c r="C1033" t="s">
        <v>48</v>
      </c>
      <c r="D1033" t="s">
        <v>414</v>
      </c>
      <c r="E1033" s="3">
        <v>0.4</v>
      </c>
      <c r="F1033" t="s">
        <v>410</v>
      </c>
      <c r="G1033" t="str">
        <f t="shared" si="48"/>
        <v>LTSU_LV_DemandJAMES STWinter 2027/28</v>
      </c>
      <c r="H1033" t="s">
        <v>408</v>
      </c>
      <c r="I1033" s="64">
        <v>0.01</v>
      </c>
      <c r="J1033" s="5">
        <v>46692</v>
      </c>
      <c r="K1033" s="5">
        <v>46843</v>
      </c>
      <c r="L1033" t="s">
        <v>409</v>
      </c>
      <c r="N1033" s="63">
        <v>0.75</v>
      </c>
      <c r="O1033" s="63">
        <v>0.83333333333333337</v>
      </c>
      <c r="P1033" s="63" t="str">
        <f t="shared" si="49"/>
        <v>18:00 - 20:00</v>
      </c>
      <c r="Q1033" t="s">
        <v>415</v>
      </c>
      <c r="R1033">
        <v>220</v>
      </c>
      <c r="S1033" t="s">
        <v>415</v>
      </c>
      <c r="T1033" t="s">
        <v>415</v>
      </c>
      <c r="U1033" t="s">
        <v>415</v>
      </c>
      <c r="V1033">
        <v>70</v>
      </c>
      <c r="W1033" s="5" t="str">
        <f t="shared" si="50"/>
        <v>LTSU_LV_DemandJAMES ST</v>
      </c>
    </row>
    <row r="1034" spans="1:23" hidden="1">
      <c r="A1034" t="s">
        <v>416</v>
      </c>
      <c r="B1034" t="s">
        <v>195</v>
      </c>
      <c r="C1034" t="s">
        <v>48</v>
      </c>
      <c r="D1034" t="s">
        <v>414</v>
      </c>
      <c r="E1034" s="3">
        <v>0.4</v>
      </c>
      <c r="F1034" t="s">
        <v>410</v>
      </c>
      <c r="G1034" t="str">
        <f t="shared" si="48"/>
        <v>LTSU_LV_DemandJEFFS ROADWinter 2027/28</v>
      </c>
      <c r="H1034" t="s">
        <v>408</v>
      </c>
      <c r="I1034" s="64">
        <v>0.01</v>
      </c>
      <c r="J1034" s="5">
        <v>46692</v>
      </c>
      <c r="K1034" s="5">
        <v>46843</v>
      </c>
      <c r="L1034" t="s">
        <v>409</v>
      </c>
      <c r="N1034" s="63">
        <v>0.75</v>
      </c>
      <c r="O1034" s="63">
        <v>0.83333333333333337</v>
      </c>
      <c r="P1034" s="63" t="str">
        <f t="shared" si="49"/>
        <v>18:00 - 20:00</v>
      </c>
      <c r="Q1034" t="s">
        <v>415</v>
      </c>
      <c r="R1034">
        <v>220</v>
      </c>
      <c r="S1034" t="s">
        <v>415</v>
      </c>
      <c r="T1034" t="s">
        <v>415</v>
      </c>
      <c r="U1034" t="s">
        <v>415</v>
      </c>
      <c r="V1034">
        <v>70</v>
      </c>
      <c r="W1034" s="5" t="str">
        <f t="shared" si="50"/>
        <v>LTSU_LV_DemandJEFFS ROAD</v>
      </c>
    </row>
    <row r="1035" spans="1:23" hidden="1">
      <c r="A1035" t="s">
        <v>416</v>
      </c>
      <c r="B1035" t="s">
        <v>196</v>
      </c>
      <c r="C1035" t="s">
        <v>48</v>
      </c>
      <c r="D1035" t="s">
        <v>406</v>
      </c>
      <c r="E1035" s="3">
        <v>0.4</v>
      </c>
      <c r="F1035" t="s">
        <v>410</v>
      </c>
      <c r="G1035" t="str">
        <f t="shared" si="48"/>
        <v>LTSU_LV_DemandKEMPSON WAYWinter 2027/28</v>
      </c>
      <c r="H1035" t="s">
        <v>408</v>
      </c>
      <c r="I1035" s="64">
        <v>5.4650388239999993E-2</v>
      </c>
      <c r="J1035" s="5">
        <v>46692</v>
      </c>
      <c r="K1035" s="5">
        <v>46843</v>
      </c>
      <c r="L1035" t="s">
        <v>409</v>
      </c>
      <c r="N1035" s="63">
        <v>0.75</v>
      </c>
      <c r="O1035" s="63">
        <v>0.83333333333333337</v>
      </c>
      <c r="P1035" s="63" t="str">
        <f t="shared" si="49"/>
        <v>18:00 - 20:00</v>
      </c>
      <c r="Q1035" t="s">
        <v>415</v>
      </c>
      <c r="R1035">
        <v>220</v>
      </c>
      <c r="S1035" t="s">
        <v>415</v>
      </c>
      <c r="T1035" t="s">
        <v>415</v>
      </c>
      <c r="U1035" t="s">
        <v>415</v>
      </c>
      <c r="V1035">
        <v>70</v>
      </c>
      <c r="W1035" s="5" t="str">
        <f t="shared" si="50"/>
        <v>LTSU_LV_DemandKEMPSON WAY</v>
      </c>
    </row>
    <row r="1036" spans="1:23" hidden="1">
      <c r="A1036" t="s">
        <v>416</v>
      </c>
      <c r="B1036" t="s">
        <v>197</v>
      </c>
      <c r="C1036" t="s">
        <v>48</v>
      </c>
      <c r="D1036" t="s">
        <v>406</v>
      </c>
      <c r="E1036" s="3">
        <v>0.4</v>
      </c>
      <c r="F1036" t="s">
        <v>410</v>
      </c>
      <c r="G1036" t="str">
        <f t="shared" si="48"/>
        <v>LTSU_LV_DemandKENT RDWinter 2027/28</v>
      </c>
      <c r="H1036" t="s">
        <v>408</v>
      </c>
      <c r="I1036" s="64">
        <v>5.7281110499999975E-2</v>
      </c>
      <c r="J1036" s="5">
        <v>46692</v>
      </c>
      <c r="K1036" s="5">
        <v>46843</v>
      </c>
      <c r="L1036" t="s">
        <v>409</v>
      </c>
      <c r="N1036" s="63">
        <v>0.75</v>
      </c>
      <c r="O1036" s="63">
        <v>0.83333333333333337</v>
      </c>
      <c r="P1036" s="63" t="str">
        <f t="shared" si="49"/>
        <v>18:00 - 20:00</v>
      </c>
      <c r="Q1036" t="s">
        <v>415</v>
      </c>
      <c r="R1036">
        <v>220</v>
      </c>
      <c r="S1036" t="s">
        <v>415</v>
      </c>
      <c r="T1036" t="s">
        <v>415</v>
      </c>
      <c r="U1036" t="s">
        <v>415</v>
      </c>
      <c r="V1036">
        <v>70</v>
      </c>
      <c r="W1036" s="5" t="str">
        <f t="shared" si="50"/>
        <v>LTSU_LV_DemandKENT RD</v>
      </c>
    </row>
    <row r="1037" spans="1:23" hidden="1">
      <c r="A1037" t="s">
        <v>416</v>
      </c>
      <c r="B1037" t="s">
        <v>198</v>
      </c>
      <c r="C1037" t="s">
        <v>48</v>
      </c>
      <c r="D1037" t="s">
        <v>406</v>
      </c>
      <c r="E1037" s="3">
        <v>0.4</v>
      </c>
      <c r="F1037" t="s">
        <v>410</v>
      </c>
      <c r="G1037" t="str">
        <f t="shared" si="48"/>
        <v>LTSU_LV_DemandKILSMOREWinter 2027/28</v>
      </c>
      <c r="H1037" t="s">
        <v>408</v>
      </c>
      <c r="I1037" s="64">
        <v>5.6191631264999972E-2</v>
      </c>
      <c r="J1037" s="5">
        <v>46692</v>
      </c>
      <c r="K1037" s="5">
        <v>46843</v>
      </c>
      <c r="L1037" t="s">
        <v>409</v>
      </c>
      <c r="N1037" s="63">
        <v>0.75</v>
      </c>
      <c r="O1037" s="63">
        <v>0.83333333333333337</v>
      </c>
      <c r="P1037" s="63" t="str">
        <f t="shared" si="49"/>
        <v>18:00 - 20:00</v>
      </c>
      <c r="Q1037" t="s">
        <v>415</v>
      </c>
      <c r="R1037">
        <v>220</v>
      </c>
      <c r="S1037" t="s">
        <v>415</v>
      </c>
      <c r="T1037" t="s">
        <v>415</v>
      </c>
      <c r="U1037" t="s">
        <v>415</v>
      </c>
      <c r="V1037">
        <v>70</v>
      </c>
      <c r="W1037" s="5" t="str">
        <f t="shared" si="50"/>
        <v>LTSU_LV_DemandKILSMORE</v>
      </c>
    </row>
    <row r="1038" spans="1:23" hidden="1">
      <c r="A1038" t="s">
        <v>416</v>
      </c>
      <c r="B1038" t="s">
        <v>199</v>
      </c>
      <c r="C1038" t="s">
        <v>48</v>
      </c>
      <c r="D1038" t="s">
        <v>406</v>
      </c>
      <c r="E1038" s="3">
        <v>0.4</v>
      </c>
      <c r="F1038" t="s">
        <v>410</v>
      </c>
      <c r="G1038" t="str">
        <f t="shared" si="48"/>
        <v>LTSU_LV_DemandKIMPTON LNWinter 2027/28</v>
      </c>
      <c r="H1038" t="s">
        <v>408</v>
      </c>
      <c r="I1038" s="64">
        <v>6.3508518675000028E-2</v>
      </c>
      <c r="J1038" s="5">
        <v>46692</v>
      </c>
      <c r="K1038" s="5">
        <v>46843</v>
      </c>
      <c r="L1038" t="s">
        <v>409</v>
      </c>
      <c r="N1038" s="63">
        <v>0.75</v>
      </c>
      <c r="O1038" s="63">
        <v>0.83333333333333337</v>
      </c>
      <c r="P1038" s="63" t="str">
        <f t="shared" si="49"/>
        <v>18:00 - 20:00</v>
      </c>
      <c r="Q1038" t="s">
        <v>415</v>
      </c>
      <c r="R1038">
        <v>220</v>
      </c>
      <c r="S1038" t="s">
        <v>415</v>
      </c>
      <c r="T1038" t="s">
        <v>415</v>
      </c>
      <c r="U1038" t="s">
        <v>415</v>
      </c>
      <c r="V1038">
        <v>70</v>
      </c>
      <c r="W1038" s="5" t="str">
        <f t="shared" si="50"/>
        <v>LTSU_LV_DemandKIMPTON LN</v>
      </c>
    </row>
    <row r="1039" spans="1:23" hidden="1">
      <c r="A1039" t="s">
        <v>416</v>
      </c>
      <c r="B1039" t="s">
        <v>200</v>
      </c>
      <c r="C1039" t="s">
        <v>48</v>
      </c>
      <c r="D1039" t="s">
        <v>414</v>
      </c>
      <c r="E1039" s="3">
        <v>0.4</v>
      </c>
      <c r="F1039" t="s">
        <v>410</v>
      </c>
      <c r="G1039" t="str">
        <f t="shared" si="48"/>
        <v>LTSU_LV_DemandKINGS BARN LANE WESTWinter 2027/28</v>
      </c>
      <c r="H1039" t="s">
        <v>408</v>
      </c>
      <c r="I1039" s="64">
        <v>0.01</v>
      </c>
      <c r="J1039" s="5">
        <v>46692</v>
      </c>
      <c r="K1039" s="5">
        <v>46843</v>
      </c>
      <c r="L1039" t="s">
        <v>409</v>
      </c>
      <c r="N1039" s="63">
        <v>0.75</v>
      </c>
      <c r="O1039" s="63">
        <v>0.83333333333333337</v>
      </c>
      <c r="P1039" s="63" t="str">
        <f t="shared" si="49"/>
        <v>18:00 - 20:00</v>
      </c>
      <c r="Q1039" t="s">
        <v>415</v>
      </c>
      <c r="R1039">
        <v>220</v>
      </c>
      <c r="S1039" t="s">
        <v>415</v>
      </c>
      <c r="T1039" t="s">
        <v>415</v>
      </c>
      <c r="U1039" t="s">
        <v>415</v>
      </c>
      <c r="V1039">
        <v>70</v>
      </c>
      <c r="W1039" s="5" t="str">
        <f t="shared" si="50"/>
        <v>LTSU_LV_DemandKINGS BARN LANE WEST</v>
      </c>
    </row>
    <row r="1040" spans="1:23" hidden="1">
      <c r="A1040" t="s">
        <v>416</v>
      </c>
      <c r="B1040" t="s">
        <v>201</v>
      </c>
      <c r="C1040" t="s">
        <v>48</v>
      </c>
      <c r="D1040" t="s">
        <v>414</v>
      </c>
      <c r="E1040" s="3">
        <v>0.4</v>
      </c>
      <c r="F1040" t="s">
        <v>410</v>
      </c>
      <c r="G1040" t="str">
        <f t="shared" si="48"/>
        <v>LTSU_LV_DemandKINGS WAY NORTHWinter 2027/28</v>
      </c>
      <c r="H1040" t="s">
        <v>408</v>
      </c>
      <c r="I1040" s="64">
        <v>1.3920682544999976E-2</v>
      </c>
      <c r="J1040" s="5">
        <v>46692</v>
      </c>
      <c r="K1040" s="5">
        <v>46843</v>
      </c>
      <c r="L1040" t="s">
        <v>409</v>
      </c>
      <c r="N1040" s="63">
        <v>0.75</v>
      </c>
      <c r="O1040" s="63">
        <v>0.83333333333333337</v>
      </c>
      <c r="P1040" s="63" t="str">
        <f t="shared" si="49"/>
        <v>18:00 - 20:00</v>
      </c>
      <c r="Q1040" t="s">
        <v>415</v>
      </c>
      <c r="R1040">
        <v>220</v>
      </c>
      <c r="S1040" t="s">
        <v>415</v>
      </c>
      <c r="T1040" t="s">
        <v>415</v>
      </c>
      <c r="U1040" t="s">
        <v>415</v>
      </c>
      <c r="V1040">
        <v>70</v>
      </c>
      <c r="W1040" s="5" t="str">
        <f t="shared" si="50"/>
        <v>LTSU_LV_DemandKINGS WAY NORTH</v>
      </c>
    </row>
    <row r="1041" spans="1:23" hidden="1">
      <c r="A1041" t="s">
        <v>416</v>
      </c>
      <c r="B1041" t="s">
        <v>202</v>
      </c>
      <c r="C1041" t="s">
        <v>48</v>
      </c>
      <c r="D1041" t="s">
        <v>414</v>
      </c>
      <c r="E1041" s="3">
        <v>0.4</v>
      </c>
      <c r="F1041" t="s">
        <v>410</v>
      </c>
      <c r="G1041" t="str">
        <f t="shared" si="48"/>
        <v>LTSU_LV_DemandKYNASTON AVENUEWinter 2027/28</v>
      </c>
      <c r="H1041" t="s">
        <v>408</v>
      </c>
      <c r="I1041" s="64">
        <v>9.1291471500000054E-2</v>
      </c>
      <c r="J1041" s="5">
        <v>46692</v>
      </c>
      <c r="K1041" s="5">
        <v>46843</v>
      </c>
      <c r="L1041" t="s">
        <v>409</v>
      </c>
      <c r="N1041" s="63">
        <v>0.75</v>
      </c>
      <c r="O1041" s="63">
        <v>0.83333333333333337</v>
      </c>
      <c r="P1041" s="63" t="str">
        <f t="shared" si="49"/>
        <v>18:00 - 20:00</v>
      </c>
      <c r="Q1041" t="s">
        <v>415</v>
      </c>
      <c r="R1041">
        <v>220</v>
      </c>
      <c r="S1041" t="s">
        <v>415</v>
      </c>
      <c r="T1041" t="s">
        <v>415</v>
      </c>
      <c r="U1041" t="s">
        <v>415</v>
      </c>
      <c r="V1041">
        <v>70</v>
      </c>
      <c r="W1041" s="5" t="str">
        <f t="shared" si="50"/>
        <v>LTSU_LV_DemandKYNASTON AVENUE</v>
      </c>
    </row>
    <row r="1042" spans="1:23" hidden="1">
      <c r="A1042" t="s">
        <v>416</v>
      </c>
      <c r="B1042" t="s">
        <v>203</v>
      </c>
      <c r="C1042" t="s">
        <v>48</v>
      </c>
      <c r="D1042" t="s">
        <v>406</v>
      </c>
      <c r="E1042" s="3">
        <v>0.4</v>
      </c>
      <c r="F1042" t="s">
        <v>410</v>
      </c>
      <c r="G1042" t="str">
        <f t="shared" si="48"/>
        <v>LTSU_LV_DemandLAMDIN RDWinter 2027/28</v>
      </c>
      <c r="H1042" t="s">
        <v>408</v>
      </c>
      <c r="I1042" s="64">
        <v>2.1098423745000025E-2</v>
      </c>
      <c r="J1042" s="5">
        <v>46692</v>
      </c>
      <c r="K1042" s="5">
        <v>46843</v>
      </c>
      <c r="L1042" t="s">
        <v>409</v>
      </c>
      <c r="N1042" s="63">
        <v>0.75</v>
      </c>
      <c r="O1042" s="63">
        <v>0.83333333333333337</v>
      </c>
      <c r="P1042" s="63" t="str">
        <f t="shared" si="49"/>
        <v>18:00 - 20:00</v>
      </c>
      <c r="Q1042" t="s">
        <v>415</v>
      </c>
      <c r="R1042">
        <v>220</v>
      </c>
      <c r="S1042" t="s">
        <v>415</v>
      </c>
      <c r="T1042" t="s">
        <v>415</v>
      </c>
      <c r="U1042" t="s">
        <v>415</v>
      </c>
      <c r="V1042">
        <v>70</v>
      </c>
      <c r="W1042" s="5" t="str">
        <f t="shared" si="50"/>
        <v>LTSU_LV_DemandLAMDIN RD</v>
      </c>
    </row>
    <row r="1043" spans="1:23" hidden="1">
      <c r="A1043" t="s">
        <v>416</v>
      </c>
      <c r="B1043" t="s">
        <v>204</v>
      </c>
      <c r="C1043" t="s">
        <v>48</v>
      </c>
      <c r="D1043" t="s">
        <v>413</v>
      </c>
      <c r="E1043" s="3">
        <v>0.4</v>
      </c>
      <c r="F1043" t="s">
        <v>410</v>
      </c>
      <c r="G1043" t="str">
        <f t="shared" si="48"/>
        <v>LTSU_LV_DemandLANGDON RD R/O 45Winter 2027/28</v>
      </c>
      <c r="H1043" t="s">
        <v>408</v>
      </c>
      <c r="I1043" s="64">
        <v>2.524167600000005E-2</v>
      </c>
      <c r="J1043" s="5">
        <v>46692</v>
      </c>
      <c r="K1043" s="5">
        <v>46843</v>
      </c>
      <c r="L1043" t="s">
        <v>409</v>
      </c>
      <c r="N1043" s="63">
        <v>0.75</v>
      </c>
      <c r="O1043" s="63">
        <v>0.83333333333333337</v>
      </c>
      <c r="P1043" s="63" t="str">
        <f t="shared" si="49"/>
        <v>18:00 - 20:00</v>
      </c>
      <c r="Q1043" t="s">
        <v>415</v>
      </c>
      <c r="R1043">
        <v>220</v>
      </c>
      <c r="S1043" t="s">
        <v>415</v>
      </c>
      <c r="T1043" t="s">
        <v>415</v>
      </c>
      <c r="U1043" t="s">
        <v>415</v>
      </c>
      <c r="V1043">
        <v>70</v>
      </c>
      <c r="W1043" s="5" t="str">
        <f t="shared" si="50"/>
        <v>LTSU_LV_DemandLANGDON RD R/O 45</v>
      </c>
    </row>
    <row r="1044" spans="1:23" hidden="1">
      <c r="A1044" t="s">
        <v>416</v>
      </c>
      <c r="B1044" t="s">
        <v>205</v>
      </c>
      <c r="C1044" t="s">
        <v>48</v>
      </c>
      <c r="D1044" t="s">
        <v>413</v>
      </c>
      <c r="E1044" s="3">
        <v>0.4</v>
      </c>
      <c r="F1044" t="s">
        <v>410</v>
      </c>
      <c r="G1044" t="str">
        <f t="shared" si="48"/>
        <v>LTSU_LV_DemandLANGTON WAY LBG DEPOTWinter 2027/28</v>
      </c>
      <c r="H1044" t="s">
        <v>408</v>
      </c>
      <c r="I1044" s="64">
        <v>5.6305450999999951E-2</v>
      </c>
      <c r="J1044" s="5">
        <v>46692</v>
      </c>
      <c r="K1044" s="5">
        <v>46843</v>
      </c>
      <c r="L1044" t="s">
        <v>409</v>
      </c>
      <c r="N1044" s="63">
        <v>0.75</v>
      </c>
      <c r="O1044" s="63">
        <v>0.83333333333333337</v>
      </c>
      <c r="P1044" s="63" t="str">
        <f t="shared" si="49"/>
        <v>18:00 - 20:00</v>
      </c>
      <c r="Q1044" t="s">
        <v>415</v>
      </c>
      <c r="R1044">
        <v>220</v>
      </c>
      <c r="S1044" t="s">
        <v>415</v>
      </c>
      <c r="T1044" t="s">
        <v>415</v>
      </c>
      <c r="U1044" t="s">
        <v>415</v>
      </c>
      <c r="V1044">
        <v>70</v>
      </c>
      <c r="W1044" s="5" t="str">
        <f t="shared" si="50"/>
        <v>LTSU_LV_DemandLANGTON WAY LBG DEPOT</v>
      </c>
    </row>
    <row r="1045" spans="1:23" hidden="1">
      <c r="A1045" t="s">
        <v>416</v>
      </c>
      <c r="B1045" t="s">
        <v>206</v>
      </c>
      <c r="C1045" t="s">
        <v>48</v>
      </c>
      <c r="D1045" t="s">
        <v>413</v>
      </c>
      <c r="E1045" s="3">
        <v>0.4</v>
      </c>
      <c r="F1045" t="s">
        <v>410</v>
      </c>
      <c r="G1045" t="str">
        <f t="shared" si="48"/>
        <v>LTSU_LV_DemandLANRICK RD HOWARDSWinter 2027/28</v>
      </c>
      <c r="H1045" t="s">
        <v>408</v>
      </c>
      <c r="I1045" s="64">
        <v>3.8643417499999999E-2</v>
      </c>
      <c r="J1045" s="5">
        <v>46692</v>
      </c>
      <c r="K1045" s="5">
        <v>46843</v>
      </c>
      <c r="L1045" t="s">
        <v>409</v>
      </c>
      <c r="N1045" s="63">
        <v>0.75</v>
      </c>
      <c r="O1045" s="63">
        <v>0.83333333333333337</v>
      </c>
      <c r="P1045" s="63" t="str">
        <f t="shared" si="49"/>
        <v>18:00 - 20:00</v>
      </c>
      <c r="Q1045" t="s">
        <v>415</v>
      </c>
      <c r="R1045">
        <v>220</v>
      </c>
      <c r="S1045" t="s">
        <v>415</v>
      </c>
      <c r="T1045" t="s">
        <v>415</v>
      </c>
      <c r="U1045" t="s">
        <v>415</v>
      </c>
      <c r="V1045">
        <v>70</v>
      </c>
      <c r="W1045" s="5" t="str">
        <f t="shared" si="50"/>
        <v>LTSU_LV_DemandLANRICK RD HOWARDS</v>
      </c>
    </row>
    <row r="1046" spans="1:23" hidden="1">
      <c r="A1046" t="s">
        <v>416</v>
      </c>
      <c r="B1046" t="s">
        <v>207</v>
      </c>
      <c r="C1046" t="s">
        <v>48</v>
      </c>
      <c r="D1046" t="s">
        <v>413</v>
      </c>
      <c r="E1046" s="3">
        <v>0.4</v>
      </c>
      <c r="F1046" t="s">
        <v>410</v>
      </c>
      <c r="G1046" t="str">
        <f t="shared" si="48"/>
        <v>LTSU_LV_DemandLARBERT RDWinter 2027/28</v>
      </c>
      <c r="H1046" t="s">
        <v>408</v>
      </c>
      <c r="I1046" s="64">
        <v>3.1808169000000053E-2</v>
      </c>
      <c r="J1046" s="5">
        <v>46692</v>
      </c>
      <c r="K1046" s="5">
        <v>46843</v>
      </c>
      <c r="L1046" t="s">
        <v>409</v>
      </c>
      <c r="N1046" s="63">
        <v>0.75</v>
      </c>
      <c r="O1046" s="63">
        <v>0.83333333333333337</v>
      </c>
      <c r="P1046" s="63" t="str">
        <f t="shared" si="49"/>
        <v>18:00 - 20:00</v>
      </c>
      <c r="Q1046" t="s">
        <v>415</v>
      </c>
      <c r="R1046">
        <v>220</v>
      </c>
      <c r="S1046" t="s">
        <v>415</v>
      </c>
      <c r="T1046" t="s">
        <v>415</v>
      </c>
      <c r="U1046" t="s">
        <v>415</v>
      </c>
      <c r="V1046">
        <v>70</v>
      </c>
      <c r="W1046" s="5" t="str">
        <f t="shared" si="50"/>
        <v>LTSU_LV_DemandLARBERT RD</v>
      </c>
    </row>
    <row r="1047" spans="1:23" hidden="1">
      <c r="A1047" t="s">
        <v>416</v>
      </c>
      <c r="B1047" t="s">
        <v>208</v>
      </c>
      <c r="C1047" t="s">
        <v>48</v>
      </c>
      <c r="D1047" t="s">
        <v>406</v>
      </c>
      <c r="E1047" s="3">
        <v>0.4</v>
      </c>
      <c r="F1047" t="s">
        <v>410</v>
      </c>
      <c r="G1047" t="str">
        <f t="shared" si="48"/>
        <v>LTSU_LV_DemandLICHFIELD RDWinter 2027/28</v>
      </c>
      <c r="H1047" t="s">
        <v>408</v>
      </c>
      <c r="I1047" s="64">
        <v>0.01</v>
      </c>
      <c r="J1047" s="5">
        <v>46692</v>
      </c>
      <c r="K1047" s="5">
        <v>46843</v>
      </c>
      <c r="L1047" t="s">
        <v>409</v>
      </c>
      <c r="N1047" s="63">
        <v>0.75</v>
      </c>
      <c r="O1047" s="63">
        <v>0.83333333333333337</v>
      </c>
      <c r="P1047" s="63" t="str">
        <f t="shared" si="49"/>
        <v>18:00 - 20:00</v>
      </c>
      <c r="Q1047" t="s">
        <v>415</v>
      </c>
      <c r="R1047">
        <v>220</v>
      </c>
      <c r="S1047" t="s">
        <v>415</v>
      </c>
      <c r="T1047" t="s">
        <v>415</v>
      </c>
      <c r="U1047" t="s">
        <v>415</v>
      </c>
      <c r="V1047">
        <v>70</v>
      </c>
      <c r="W1047" s="5" t="str">
        <f t="shared" si="50"/>
        <v>LTSU_LV_DemandLICHFIELD RD</v>
      </c>
    </row>
    <row r="1048" spans="1:23" hidden="1">
      <c r="A1048" t="s">
        <v>416</v>
      </c>
      <c r="B1048" t="s">
        <v>209</v>
      </c>
      <c r="C1048" t="s">
        <v>48</v>
      </c>
      <c r="D1048" t="s">
        <v>406</v>
      </c>
      <c r="E1048" s="3">
        <v>0.4</v>
      </c>
      <c r="F1048" t="s">
        <v>410</v>
      </c>
      <c r="G1048" t="str">
        <f t="shared" si="48"/>
        <v>LTSU_LV_DemandLOCALWinter 2027/28</v>
      </c>
      <c r="H1048" t="s">
        <v>408</v>
      </c>
      <c r="I1048" s="64">
        <v>0.10065271899999995</v>
      </c>
      <c r="J1048" s="5">
        <v>46692</v>
      </c>
      <c r="K1048" s="5">
        <v>46843</v>
      </c>
      <c r="L1048" t="s">
        <v>409</v>
      </c>
      <c r="N1048" s="63">
        <v>0.75</v>
      </c>
      <c r="O1048" s="63">
        <v>0.83333333333333337</v>
      </c>
      <c r="P1048" s="63" t="str">
        <f t="shared" si="49"/>
        <v>18:00 - 20:00</v>
      </c>
      <c r="Q1048" t="s">
        <v>415</v>
      </c>
      <c r="R1048">
        <v>220</v>
      </c>
      <c r="S1048" t="s">
        <v>415</v>
      </c>
      <c r="T1048" t="s">
        <v>415</v>
      </c>
      <c r="U1048" t="s">
        <v>415</v>
      </c>
      <c r="V1048">
        <v>70</v>
      </c>
      <c r="W1048" s="5" t="str">
        <f t="shared" si="50"/>
        <v>LTSU_LV_DemandLOCAL</v>
      </c>
    </row>
    <row r="1049" spans="1:23" hidden="1">
      <c r="A1049" t="s">
        <v>416</v>
      </c>
      <c r="B1049" t="s">
        <v>210</v>
      </c>
      <c r="C1049" t="s">
        <v>48</v>
      </c>
      <c r="D1049" t="s">
        <v>413</v>
      </c>
      <c r="E1049" s="3">
        <v>0.4</v>
      </c>
      <c r="F1049" t="s">
        <v>410</v>
      </c>
      <c r="G1049" t="str">
        <f t="shared" si="48"/>
        <v>LTSU_LV_DemandLOCKHURST STWinter 2027/28</v>
      </c>
      <c r="H1049" t="s">
        <v>408</v>
      </c>
      <c r="I1049" s="64">
        <v>6.3328944500000039E-2</v>
      </c>
      <c r="J1049" s="5">
        <v>46692</v>
      </c>
      <c r="K1049" s="5">
        <v>46843</v>
      </c>
      <c r="L1049" t="s">
        <v>409</v>
      </c>
      <c r="N1049" s="63">
        <v>0.75</v>
      </c>
      <c r="O1049" s="63">
        <v>0.83333333333333337</v>
      </c>
      <c r="P1049" s="63" t="str">
        <f t="shared" si="49"/>
        <v>18:00 - 20:00</v>
      </c>
      <c r="Q1049" t="s">
        <v>415</v>
      </c>
      <c r="R1049">
        <v>220</v>
      </c>
      <c r="S1049" t="s">
        <v>415</v>
      </c>
      <c r="T1049" t="s">
        <v>415</v>
      </c>
      <c r="U1049" t="s">
        <v>415</v>
      </c>
      <c r="V1049">
        <v>70</v>
      </c>
      <c r="W1049" s="5" t="str">
        <f t="shared" si="50"/>
        <v>LTSU_LV_DemandLOCKHURST ST</v>
      </c>
    </row>
    <row r="1050" spans="1:23" hidden="1">
      <c r="A1050" t="s">
        <v>416</v>
      </c>
      <c r="B1050" t="s">
        <v>211</v>
      </c>
      <c r="C1050" t="s">
        <v>48</v>
      </c>
      <c r="D1050" t="s">
        <v>406</v>
      </c>
      <c r="E1050" s="3">
        <v>0.4</v>
      </c>
      <c r="F1050" t="s">
        <v>410</v>
      </c>
      <c r="G1050" t="str">
        <f t="shared" si="48"/>
        <v>LTSU_LV_DemandLONG RDWinter 2027/28</v>
      </c>
      <c r="H1050" t="s">
        <v>408</v>
      </c>
      <c r="I1050" s="64">
        <v>0.01</v>
      </c>
      <c r="J1050" s="5">
        <v>46692</v>
      </c>
      <c r="K1050" s="5">
        <v>46843</v>
      </c>
      <c r="L1050" t="s">
        <v>409</v>
      </c>
      <c r="N1050" s="63">
        <v>0.75</v>
      </c>
      <c r="O1050" s="63">
        <v>0.83333333333333337</v>
      </c>
      <c r="P1050" s="63" t="str">
        <f t="shared" si="49"/>
        <v>18:00 - 20:00</v>
      </c>
      <c r="Q1050" t="s">
        <v>415</v>
      </c>
      <c r="R1050">
        <v>220</v>
      </c>
      <c r="S1050" t="s">
        <v>415</v>
      </c>
      <c r="T1050" t="s">
        <v>415</v>
      </c>
      <c r="U1050" t="s">
        <v>415</v>
      </c>
      <c r="V1050">
        <v>70</v>
      </c>
      <c r="W1050" s="5" t="str">
        <f t="shared" si="50"/>
        <v>LTSU_LV_DemandLONG RD</v>
      </c>
    </row>
    <row r="1051" spans="1:23" hidden="1">
      <c r="A1051" t="s">
        <v>416</v>
      </c>
      <c r="B1051" t="s">
        <v>212</v>
      </c>
      <c r="C1051" t="s">
        <v>48</v>
      </c>
      <c r="D1051" t="s">
        <v>413</v>
      </c>
      <c r="E1051" s="3">
        <v>0.4</v>
      </c>
      <c r="F1051" t="s">
        <v>410</v>
      </c>
      <c r="G1051" t="str">
        <f t="shared" si="48"/>
        <v>LTSU_LV_DemandLONGBRIDGE RD 569-599Winter 2027/28</v>
      </c>
      <c r="H1051" t="s">
        <v>408</v>
      </c>
      <c r="I1051" s="64">
        <v>0.01</v>
      </c>
      <c r="J1051" s="5">
        <v>46692</v>
      </c>
      <c r="K1051" s="5">
        <v>46843</v>
      </c>
      <c r="L1051" t="s">
        <v>409</v>
      </c>
      <c r="N1051" s="63">
        <v>0.75</v>
      </c>
      <c r="O1051" s="63">
        <v>0.83333333333333337</v>
      </c>
      <c r="P1051" s="63" t="str">
        <f t="shared" si="49"/>
        <v>18:00 - 20:00</v>
      </c>
      <c r="Q1051" t="s">
        <v>415</v>
      </c>
      <c r="R1051">
        <v>220</v>
      </c>
      <c r="S1051" t="s">
        <v>415</v>
      </c>
      <c r="T1051" t="s">
        <v>415</v>
      </c>
      <c r="U1051" t="s">
        <v>415</v>
      </c>
      <c r="V1051">
        <v>70</v>
      </c>
      <c r="W1051" s="5" t="str">
        <f t="shared" si="50"/>
        <v>LTSU_LV_DemandLONGBRIDGE RD 569-599</v>
      </c>
    </row>
    <row r="1052" spans="1:23" hidden="1">
      <c r="A1052" t="s">
        <v>416</v>
      </c>
      <c r="B1052" t="s">
        <v>213</v>
      </c>
      <c r="C1052" t="s">
        <v>48</v>
      </c>
      <c r="D1052" t="s">
        <v>406</v>
      </c>
      <c r="E1052" s="3">
        <v>0.4</v>
      </c>
      <c r="F1052" t="s">
        <v>410</v>
      </c>
      <c r="G1052" t="str">
        <f t="shared" si="48"/>
        <v>LTSU_LV_DemandLORD NELSONWinter 2027/28</v>
      </c>
      <c r="H1052" t="s">
        <v>408</v>
      </c>
      <c r="I1052" s="64">
        <v>6.7817300039999973E-2</v>
      </c>
      <c r="J1052" s="5">
        <v>46692</v>
      </c>
      <c r="K1052" s="5">
        <v>46843</v>
      </c>
      <c r="L1052" t="s">
        <v>409</v>
      </c>
      <c r="N1052" s="63">
        <v>0.75</v>
      </c>
      <c r="O1052" s="63">
        <v>0.83333333333333337</v>
      </c>
      <c r="P1052" s="63" t="str">
        <f t="shared" si="49"/>
        <v>18:00 - 20:00</v>
      </c>
      <c r="Q1052" t="s">
        <v>415</v>
      </c>
      <c r="R1052">
        <v>220</v>
      </c>
      <c r="S1052" t="s">
        <v>415</v>
      </c>
      <c r="T1052" t="s">
        <v>415</v>
      </c>
      <c r="U1052" t="s">
        <v>415</v>
      </c>
      <c r="V1052">
        <v>70</v>
      </c>
      <c r="W1052" s="5" t="str">
        <f t="shared" si="50"/>
        <v>LTSU_LV_DemandLORD NELSON</v>
      </c>
    </row>
    <row r="1053" spans="1:23" hidden="1">
      <c r="A1053" t="s">
        <v>416</v>
      </c>
      <c r="B1053" t="s">
        <v>214</v>
      </c>
      <c r="C1053" t="s">
        <v>48</v>
      </c>
      <c r="D1053" t="s">
        <v>406</v>
      </c>
      <c r="E1053" s="3">
        <v>0.4</v>
      </c>
      <c r="F1053" t="s">
        <v>410</v>
      </c>
      <c r="G1053" t="str">
        <f t="shared" si="48"/>
        <v>LTSU_LV_DemandLORNE RDWinter 2027/28</v>
      </c>
      <c r="H1053" t="s">
        <v>408</v>
      </c>
      <c r="I1053" s="64">
        <v>1.0908726000000035E-2</v>
      </c>
      <c r="J1053" s="5">
        <v>46692</v>
      </c>
      <c r="K1053" s="5">
        <v>46843</v>
      </c>
      <c r="L1053" t="s">
        <v>409</v>
      </c>
      <c r="N1053" s="63">
        <v>0.75</v>
      </c>
      <c r="O1053" s="63">
        <v>0.83333333333333337</v>
      </c>
      <c r="P1053" s="63" t="str">
        <f t="shared" si="49"/>
        <v>18:00 - 20:00</v>
      </c>
      <c r="Q1053" t="s">
        <v>415</v>
      </c>
      <c r="R1053">
        <v>220</v>
      </c>
      <c r="S1053" t="s">
        <v>415</v>
      </c>
      <c r="T1053" t="s">
        <v>415</v>
      </c>
      <c r="U1053" t="s">
        <v>415</v>
      </c>
      <c r="V1053">
        <v>70</v>
      </c>
      <c r="W1053" s="5" t="str">
        <f t="shared" si="50"/>
        <v>LTSU_LV_DemandLORNE RD</v>
      </c>
    </row>
    <row r="1054" spans="1:23" hidden="1">
      <c r="A1054" t="s">
        <v>416</v>
      </c>
      <c r="B1054" t="s">
        <v>215</v>
      </c>
      <c r="C1054" t="s">
        <v>48</v>
      </c>
      <c r="D1054" t="s">
        <v>414</v>
      </c>
      <c r="E1054" s="3">
        <v>0.4</v>
      </c>
      <c r="F1054" t="s">
        <v>410</v>
      </c>
      <c r="G1054" t="str">
        <f t="shared" si="48"/>
        <v>LTSU_LV_DemandLOWER GUILDFORD ROADWinter 2027/28</v>
      </c>
      <c r="H1054" t="s">
        <v>408</v>
      </c>
      <c r="I1054" s="64">
        <v>0.01</v>
      </c>
      <c r="J1054" s="5">
        <v>46692</v>
      </c>
      <c r="K1054" s="5">
        <v>46843</v>
      </c>
      <c r="L1054" t="s">
        <v>409</v>
      </c>
      <c r="N1054" s="63">
        <v>0.75</v>
      </c>
      <c r="O1054" s="63">
        <v>0.83333333333333337</v>
      </c>
      <c r="P1054" s="63" t="str">
        <f t="shared" si="49"/>
        <v>18:00 - 20:00</v>
      </c>
      <c r="Q1054" t="s">
        <v>415</v>
      </c>
      <c r="R1054">
        <v>220</v>
      </c>
      <c r="S1054" t="s">
        <v>415</v>
      </c>
      <c r="T1054" t="s">
        <v>415</v>
      </c>
      <c r="U1054" t="s">
        <v>415</v>
      </c>
      <c r="V1054">
        <v>70</v>
      </c>
      <c r="W1054" s="5" t="str">
        <f t="shared" si="50"/>
        <v>LTSU_LV_DemandLOWER GUILDFORD ROAD</v>
      </c>
    </row>
    <row r="1055" spans="1:23" hidden="1">
      <c r="A1055" t="s">
        <v>416</v>
      </c>
      <c r="B1055" t="s">
        <v>216</v>
      </c>
      <c r="C1055" t="s">
        <v>48</v>
      </c>
      <c r="D1055" t="s">
        <v>413</v>
      </c>
      <c r="E1055" s="3">
        <v>0.4</v>
      </c>
      <c r="F1055" t="s">
        <v>410</v>
      </c>
      <c r="G1055" t="str">
        <f t="shared" si="48"/>
        <v>LTSU_LV_DemandLYNN RD OPP 48Winter 2027/28</v>
      </c>
      <c r="H1055" t="s">
        <v>408</v>
      </c>
      <c r="I1055" s="64">
        <v>0.01</v>
      </c>
      <c r="J1055" s="5">
        <v>46692</v>
      </c>
      <c r="K1055" s="5">
        <v>46843</v>
      </c>
      <c r="L1055" t="s">
        <v>409</v>
      </c>
      <c r="N1055" s="63">
        <v>0.75</v>
      </c>
      <c r="O1055" s="63">
        <v>0.83333333333333337</v>
      </c>
      <c r="P1055" s="63" t="str">
        <f t="shared" si="49"/>
        <v>18:00 - 20:00</v>
      </c>
      <c r="Q1055" t="s">
        <v>415</v>
      </c>
      <c r="R1055">
        <v>220</v>
      </c>
      <c r="S1055" t="s">
        <v>415</v>
      </c>
      <c r="T1055" t="s">
        <v>415</v>
      </c>
      <c r="U1055" t="s">
        <v>415</v>
      </c>
      <c r="V1055">
        <v>70</v>
      </c>
      <c r="W1055" s="5" t="str">
        <f t="shared" si="50"/>
        <v>LTSU_LV_DemandLYNN RD OPP 48</v>
      </c>
    </row>
    <row r="1056" spans="1:23" hidden="1">
      <c r="A1056" t="s">
        <v>416</v>
      </c>
      <c r="B1056" t="s">
        <v>217</v>
      </c>
      <c r="C1056" t="s">
        <v>48</v>
      </c>
      <c r="D1056" t="s">
        <v>406</v>
      </c>
      <c r="E1056" s="3">
        <v>0.4</v>
      </c>
      <c r="F1056" t="s">
        <v>410</v>
      </c>
      <c r="G1056" t="str">
        <f t="shared" si="48"/>
        <v>LTSU_LV_DemandLYON PK AVWinter 2027/28</v>
      </c>
      <c r="H1056" t="s">
        <v>408</v>
      </c>
      <c r="I1056" s="64">
        <v>0.01</v>
      </c>
      <c r="J1056" s="5">
        <v>46692</v>
      </c>
      <c r="K1056" s="5">
        <v>46843</v>
      </c>
      <c r="L1056" t="s">
        <v>409</v>
      </c>
      <c r="N1056" s="63">
        <v>0.75</v>
      </c>
      <c r="O1056" s="63">
        <v>0.83333333333333337</v>
      </c>
      <c r="P1056" s="63" t="str">
        <f t="shared" si="49"/>
        <v>18:00 - 20:00</v>
      </c>
      <c r="Q1056" t="s">
        <v>415</v>
      </c>
      <c r="R1056">
        <v>220</v>
      </c>
      <c r="S1056" t="s">
        <v>415</v>
      </c>
      <c r="T1056" t="s">
        <v>415</v>
      </c>
      <c r="U1056" t="s">
        <v>415</v>
      </c>
      <c r="V1056">
        <v>70</v>
      </c>
      <c r="W1056" s="5" t="str">
        <f t="shared" si="50"/>
        <v>LTSU_LV_DemandLYON PK AV</v>
      </c>
    </row>
    <row r="1057" spans="1:23" hidden="1">
      <c r="A1057" t="s">
        <v>416</v>
      </c>
      <c r="B1057" t="s">
        <v>218</v>
      </c>
      <c r="C1057" t="s">
        <v>48</v>
      </c>
      <c r="D1057" t="s">
        <v>414</v>
      </c>
      <c r="E1057" s="3">
        <v>0.4</v>
      </c>
      <c r="F1057" t="s">
        <v>410</v>
      </c>
      <c r="G1057" t="str">
        <f t="shared" si="48"/>
        <v>LTSU_LV_DemandMAIDSTONE ROADWinter 2027/28</v>
      </c>
      <c r="H1057" t="s">
        <v>408</v>
      </c>
      <c r="I1057" s="64">
        <v>2.5896999300000001E-2</v>
      </c>
      <c r="J1057" s="5">
        <v>46692</v>
      </c>
      <c r="K1057" s="5">
        <v>46843</v>
      </c>
      <c r="L1057" t="s">
        <v>409</v>
      </c>
      <c r="N1057" s="63">
        <v>0.75</v>
      </c>
      <c r="O1057" s="63">
        <v>0.83333333333333337</v>
      </c>
      <c r="P1057" s="63" t="str">
        <f t="shared" si="49"/>
        <v>18:00 - 20:00</v>
      </c>
      <c r="Q1057" t="s">
        <v>415</v>
      </c>
      <c r="R1057">
        <v>220</v>
      </c>
      <c r="S1057" t="s">
        <v>415</v>
      </c>
      <c r="T1057" t="s">
        <v>415</v>
      </c>
      <c r="U1057" t="s">
        <v>415</v>
      </c>
      <c r="V1057">
        <v>70</v>
      </c>
      <c r="W1057" s="5" t="str">
        <f t="shared" si="50"/>
        <v>LTSU_LV_DemandMAIDSTONE ROAD</v>
      </c>
    </row>
    <row r="1058" spans="1:23" hidden="1">
      <c r="A1058" t="s">
        <v>416</v>
      </c>
      <c r="B1058" t="s">
        <v>219</v>
      </c>
      <c r="C1058" t="s">
        <v>48</v>
      </c>
      <c r="D1058" t="s">
        <v>406</v>
      </c>
      <c r="E1058" s="3">
        <v>0.4</v>
      </c>
      <c r="F1058" t="s">
        <v>410</v>
      </c>
      <c r="G1058" t="str">
        <f t="shared" si="48"/>
        <v>LTSU_LV_DemandMANOR RDWinter 2027/28</v>
      </c>
      <c r="H1058" t="s">
        <v>408</v>
      </c>
      <c r="I1058" s="64">
        <v>1.0365279599999977E-2</v>
      </c>
      <c r="J1058" s="5">
        <v>46692</v>
      </c>
      <c r="K1058" s="5">
        <v>46843</v>
      </c>
      <c r="L1058" t="s">
        <v>409</v>
      </c>
      <c r="N1058" s="63">
        <v>0.75</v>
      </c>
      <c r="O1058" s="63">
        <v>0.83333333333333337</v>
      </c>
      <c r="P1058" s="63" t="str">
        <f t="shared" si="49"/>
        <v>18:00 - 20:00</v>
      </c>
      <c r="Q1058" t="s">
        <v>415</v>
      </c>
      <c r="R1058">
        <v>220</v>
      </c>
      <c r="S1058" t="s">
        <v>415</v>
      </c>
      <c r="T1058" t="s">
        <v>415</v>
      </c>
      <c r="U1058" t="s">
        <v>415</v>
      </c>
      <c r="V1058">
        <v>70</v>
      </c>
      <c r="W1058" s="5" t="str">
        <f t="shared" si="50"/>
        <v>LTSU_LV_DemandMANOR RD</v>
      </c>
    </row>
    <row r="1059" spans="1:23" hidden="1">
      <c r="A1059" t="s">
        <v>416</v>
      </c>
      <c r="B1059" t="s">
        <v>220</v>
      </c>
      <c r="C1059" t="s">
        <v>48</v>
      </c>
      <c r="D1059" t="s">
        <v>413</v>
      </c>
      <c r="E1059" s="3">
        <v>0.4</v>
      </c>
      <c r="F1059" t="s">
        <v>410</v>
      </c>
      <c r="G1059" t="str">
        <f t="shared" si="48"/>
        <v>LTSU_LV_DemandMANOR ROADWinter 2027/28</v>
      </c>
      <c r="H1059" t="s">
        <v>408</v>
      </c>
      <c r="I1059" s="64">
        <v>0.01</v>
      </c>
      <c r="J1059" s="5">
        <v>46692</v>
      </c>
      <c r="K1059" s="5">
        <v>46843</v>
      </c>
      <c r="L1059" t="s">
        <v>409</v>
      </c>
      <c r="N1059" s="63">
        <v>0.75</v>
      </c>
      <c r="O1059" s="63">
        <v>0.83333333333333337</v>
      </c>
      <c r="P1059" s="63" t="str">
        <f t="shared" si="49"/>
        <v>18:00 - 20:00</v>
      </c>
      <c r="Q1059" t="s">
        <v>415</v>
      </c>
      <c r="R1059">
        <v>220</v>
      </c>
      <c r="S1059" t="s">
        <v>415</v>
      </c>
      <c r="T1059" t="s">
        <v>415</v>
      </c>
      <c r="U1059" t="s">
        <v>415</v>
      </c>
      <c r="V1059">
        <v>70</v>
      </c>
      <c r="W1059" s="5" t="str">
        <f t="shared" si="50"/>
        <v>LTSU_LV_DemandMANOR ROAD</v>
      </c>
    </row>
    <row r="1060" spans="1:23" hidden="1">
      <c r="A1060" t="s">
        <v>416</v>
      </c>
      <c r="B1060" t="s">
        <v>221</v>
      </c>
      <c r="C1060" t="s">
        <v>48</v>
      </c>
      <c r="D1060" t="s">
        <v>406</v>
      </c>
      <c r="E1060" s="3">
        <v>0.4</v>
      </c>
      <c r="F1060" t="s">
        <v>410</v>
      </c>
      <c r="G1060" t="str">
        <f t="shared" si="48"/>
        <v>LTSU_LV_DemandMARKET PAVEMENTWinter 2027/28</v>
      </c>
      <c r="H1060" t="s">
        <v>408</v>
      </c>
      <c r="I1060" s="64">
        <v>9.2028161500000039E-2</v>
      </c>
      <c r="J1060" s="5">
        <v>46692</v>
      </c>
      <c r="K1060" s="5">
        <v>46843</v>
      </c>
      <c r="L1060" t="s">
        <v>409</v>
      </c>
      <c r="N1060" s="63">
        <v>0.75</v>
      </c>
      <c r="O1060" s="63">
        <v>0.83333333333333337</v>
      </c>
      <c r="P1060" s="63" t="str">
        <f t="shared" si="49"/>
        <v>18:00 - 20:00</v>
      </c>
      <c r="Q1060" t="s">
        <v>415</v>
      </c>
      <c r="R1060">
        <v>220</v>
      </c>
      <c r="S1060" t="s">
        <v>415</v>
      </c>
      <c r="T1060" t="s">
        <v>415</v>
      </c>
      <c r="U1060" t="s">
        <v>415</v>
      </c>
      <c r="V1060">
        <v>70</v>
      </c>
      <c r="W1060" s="5" t="str">
        <f t="shared" si="50"/>
        <v>LTSU_LV_DemandMARKET PAVEMENT</v>
      </c>
    </row>
    <row r="1061" spans="1:23" hidden="1">
      <c r="A1061" t="s">
        <v>416</v>
      </c>
      <c r="B1061" t="s">
        <v>222</v>
      </c>
      <c r="C1061" t="s">
        <v>48</v>
      </c>
      <c r="D1061" t="s">
        <v>413</v>
      </c>
      <c r="E1061" s="3">
        <v>0.4</v>
      </c>
      <c r="F1061" t="s">
        <v>410</v>
      </c>
      <c r="G1061" t="str">
        <f t="shared" si="48"/>
        <v>LTSU_LV_DemandMARLBOROUGH LAWinter 2027/28</v>
      </c>
      <c r="H1061" t="s">
        <v>408</v>
      </c>
      <c r="I1061" s="64">
        <v>6.6904427999999974E-2</v>
      </c>
      <c r="J1061" s="5">
        <v>46692</v>
      </c>
      <c r="K1061" s="5">
        <v>46843</v>
      </c>
      <c r="L1061" t="s">
        <v>409</v>
      </c>
      <c r="N1061" s="63">
        <v>0.75</v>
      </c>
      <c r="O1061" s="63">
        <v>0.83333333333333337</v>
      </c>
      <c r="P1061" s="63" t="str">
        <f t="shared" si="49"/>
        <v>18:00 - 20:00</v>
      </c>
      <c r="Q1061" t="s">
        <v>415</v>
      </c>
      <c r="R1061">
        <v>220</v>
      </c>
      <c r="S1061" t="s">
        <v>415</v>
      </c>
      <c r="T1061" t="s">
        <v>415</v>
      </c>
      <c r="U1061" t="s">
        <v>415</v>
      </c>
      <c r="V1061">
        <v>70</v>
      </c>
      <c r="W1061" s="5" t="str">
        <f t="shared" si="50"/>
        <v>LTSU_LV_DemandMARLBOROUGH LA</v>
      </c>
    </row>
    <row r="1062" spans="1:23" hidden="1">
      <c r="A1062" t="s">
        <v>416</v>
      </c>
      <c r="B1062" t="s">
        <v>223</v>
      </c>
      <c r="C1062" t="s">
        <v>48</v>
      </c>
      <c r="D1062" t="s">
        <v>413</v>
      </c>
      <c r="E1062" s="3">
        <v>0.4</v>
      </c>
      <c r="F1062" t="s">
        <v>410</v>
      </c>
      <c r="G1062" t="str">
        <f t="shared" si="48"/>
        <v>LTSU_LV_DemandMARLBOROUGH RD ERKENWALDWinter 2027/28</v>
      </c>
      <c r="H1062" t="s">
        <v>408</v>
      </c>
      <c r="I1062" s="64">
        <v>8.7195750399999924E-2</v>
      </c>
      <c r="J1062" s="5">
        <v>46692</v>
      </c>
      <c r="K1062" s="5">
        <v>46843</v>
      </c>
      <c r="L1062" t="s">
        <v>409</v>
      </c>
      <c r="N1062" s="63">
        <v>0.75</v>
      </c>
      <c r="O1062" s="63">
        <v>0.83333333333333337</v>
      </c>
      <c r="P1062" s="63" t="str">
        <f t="shared" si="49"/>
        <v>18:00 - 20:00</v>
      </c>
      <c r="Q1062" t="s">
        <v>415</v>
      </c>
      <c r="R1062">
        <v>220</v>
      </c>
      <c r="S1062" t="s">
        <v>415</v>
      </c>
      <c r="T1062" t="s">
        <v>415</v>
      </c>
      <c r="U1062" t="s">
        <v>415</v>
      </c>
      <c r="V1062">
        <v>70</v>
      </c>
      <c r="W1062" s="5" t="str">
        <f t="shared" si="50"/>
        <v>LTSU_LV_DemandMARLBOROUGH RD ERKENWALD</v>
      </c>
    </row>
    <row r="1063" spans="1:23" hidden="1">
      <c r="A1063" t="s">
        <v>416</v>
      </c>
      <c r="B1063" t="s">
        <v>224</v>
      </c>
      <c r="C1063" t="s">
        <v>48</v>
      </c>
      <c r="D1063" t="s">
        <v>413</v>
      </c>
      <c r="E1063" s="3">
        <v>0.4</v>
      </c>
      <c r="F1063" t="s">
        <v>410</v>
      </c>
      <c r="G1063" t="str">
        <f t="shared" si="48"/>
        <v>LTSU_LV_DemandMAYBURY RD R/O 50Winter 2027/28</v>
      </c>
      <c r="H1063" t="s">
        <v>408</v>
      </c>
      <c r="I1063" s="64">
        <v>1.9216647499999961E-2</v>
      </c>
      <c r="J1063" s="5">
        <v>46692</v>
      </c>
      <c r="K1063" s="5">
        <v>46843</v>
      </c>
      <c r="L1063" t="s">
        <v>409</v>
      </c>
      <c r="N1063" s="63">
        <v>0.75</v>
      </c>
      <c r="O1063" s="63">
        <v>0.83333333333333337</v>
      </c>
      <c r="P1063" s="63" t="str">
        <f t="shared" si="49"/>
        <v>18:00 - 20:00</v>
      </c>
      <c r="Q1063" t="s">
        <v>415</v>
      </c>
      <c r="R1063">
        <v>220</v>
      </c>
      <c r="S1063" t="s">
        <v>415</v>
      </c>
      <c r="T1063" t="s">
        <v>415</v>
      </c>
      <c r="U1063" t="s">
        <v>415</v>
      </c>
      <c r="V1063">
        <v>70</v>
      </c>
      <c r="W1063" s="5" t="str">
        <f t="shared" si="50"/>
        <v>LTSU_LV_DemandMAYBURY RD R/O 50</v>
      </c>
    </row>
    <row r="1064" spans="1:23" hidden="1">
      <c r="A1064" t="s">
        <v>416</v>
      </c>
      <c r="B1064" t="s">
        <v>225</v>
      </c>
      <c r="C1064" t="s">
        <v>48</v>
      </c>
      <c r="D1064" t="s">
        <v>406</v>
      </c>
      <c r="E1064" s="3">
        <v>0.4</v>
      </c>
      <c r="F1064" t="s">
        <v>410</v>
      </c>
      <c r="G1064" t="str">
        <f t="shared" si="48"/>
        <v>LTSU_LV_DemandMAYORS WKWinter 2027/28</v>
      </c>
      <c r="H1064" t="s">
        <v>408</v>
      </c>
      <c r="I1064" s="64">
        <v>9.7769200200000003E-2</v>
      </c>
      <c r="J1064" s="5">
        <v>46692</v>
      </c>
      <c r="K1064" s="5">
        <v>46843</v>
      </c>
      <c r="L1064" t="s">
        <v>409</v>
      </c>
      <c r="N1064" s="63">
        <v>0.75</v>
      </c>
      <c r="O1064" s="63">
        <v>0.83333333333333337</v>
      </c>
      <c r="P1064" s="63" t="str">
        <f t="shared" si="49"/>
        <v>18:00 - 20:00</v>
      </c>
      <c r="Q1064" t="s">
        <v>415</v>
      </c>
      <c r="R1064">
        <v>220</v>
      </c>
      <c r="S1064" t="s">
        <v>415</v>
      </c>
      <c r="T1064" t="s">
        <v>415</v>
      </c>
      <c r="U1064" t="s">
        <v>415</v>
      </c>
      <c r="V1064">
        <v>70</v>
      </c>
      <c r="W1064" s="5" t="str">
        <f t="shared" si="50"/>
        <v>LTSU_LV_DemandMAYORS WK</v>
      </c>
    </row>
    <row r="1065" spans="1:23" hidden="1">
      <c r="A1065" t="s">
        <v>416</v>
      </c>
      <c r="B1065" t="s">
        <v>226</v>
      </c>
      <c r="C1065" t="s">
        <v>48</v>
      </c>
      <c r="D1065" t="s">
        <v>413</v>
      </c>
      <c r="E1065" s="3">
        <v>0.4</v>
      </c>
      <c r="F1065" t="s">
        <v>410</v>
      </c>
      <c r="G1065" t="str">
        <f t="shared" si="48"/>
        <v>LTSU_LV_DemandMEADOWVIEW RD S/O 2Winter 2027/28</v>
      </c>
      <c r="H1065" t="s">
        <v>408</v>
      </c>
      <c r="I1065" s="64">
        <v>1.0456899999999989E-2</v>
      </c>
      <c r="J1065" s="5">
        <v>46692</v>
      </c>
      <c r="K1065" s="5">
        <v>46843</v>
      </c>
      <c r="L1065" t="s">
        <v>409</v>
      </c>
      <c r="N1065" s="63">
        <v>0.75</v>
      </c>
      <c r="O1065" s="63">
        <v>0.83333333333333337</v>
      </c>
      <c r="P1065" s="63" t="str">
        <f t="shared" si="49"/>
        <v>18:00 - 20:00</v>
      </c>
      <c r="Q1065" t="s">
        <v>415</v>
      </c>
      <c r="R1065">
        <v>220</v>
      </c>
      <c r="S1065" t="s">
        <v>415</v>
      </c>
      <c r="T1065" t="s">
        <v>415</v>
      </c>
      <c r="U1065" t="s">
        <v>415</v>
      </c>
      <c r="V1065">
        <v>70</v>
      </c>
      <c r="W1065" s="5" t="str">
        <f t="shared" si="50"/>
        <v>LTSU_LV_DemandMEADOWVIEW RD S/O 2</v>
      </c>
    </row>
    <row r="1066" spans="1:23" hidden="1">
      <c r="A1066" t="s">
        <v>416</v>
      </c>
      <c r="B1066" t="s">
        <v>227</v>
      </c>
      <c r="C1066" t="s">
        <v>48</v>
      </c>
      <c r="D1066" t="s">
        <v>413</v>
      </c>
      <c r="E1066" s="3">
        <v>0.4</v>
      </c>
      <c r="F1066" t="s">
        <v>410</v>
      </c>
      <c r="G1066" t="str">
        <f t="shared" si="48"/>
        <v>LTSU_LV_DemandMERCERS RD 41Winter 2027/28</v>
      </c>
      <c r="H1066" t="s">
        <v>408</v>
      </c>
      <c r="I1066" s="64">
        <v>7.5921160000000043E-2</v>
      </c>
      <c r="J1066" s="5">
        <v>46692</v>
      </c>
      <c r="K1066" s="5">
        <v>46843</v>
      </c>
      <c r="L1066" t="s">
        <v>409</v>
      </c>
      <c r="N1066" s="63">
        <v>0.75</v>
      </c>
      <c r="O1066" s="63">
        <v>0.83333333333333337</v>
      </c>
      <c r="P1066" s="63" t="str">
        <f t="shared" si="49"/>
        <v>18:00 - 20:00</v>
      </c>
      <c r="Q1066" t="s">
        <v>415</v>
      </c>
      <c r="R1066">
        <v>220</v>
      </c>
      <c r="S1066" t="s">
        <v>415</v>
      </c>
      <c r="T1066" t="s">
        <v>415</v>
      </c>
      <c r="U1066" t="s">
        <v>415</v>
      </c>
      <c r="V1066">
        <v>70</v>
      </c>
      <c r="W1066" s="5" t="str">
        <f t="shared" si="50"/>
        <v>LTSU_LV_DemandMERCERS RD 41</v>
      </c>
    </row>
    <row r="1067" spans="1:23" hidden="1">
      <c r="A1067" t="s">
        <v>416</v>
      </c>
      <c r="B1067" t="s">
        <v>228</v>
      </c>
      <c r="C1067" t="s">
        <v>48</v>
      </c>
      <c r="D1067" t="s">
        <v>406</v>
      </c>
      <c r="E1067" s="3">
        <v>0.4</v>
      </c>
      <c r="F1067" t="s">
        <v>410</v>
      </c>
      <c r="G1067" t="str">
        <f t="shared" si="48"/>
        <v>LTSU_LV_DemandMIDAS CENTREWinter 2027/28</v>
      </c>
      <c r="H1067" t="s">
        <v>408</v>
      </c>
      <c r="I1067" s="64">
        <v>4.4884984724999986E-2</v>
      </c>
      <c r="J1067" s="5">
        <v>46692</v>
      </c>
      <c r="K1067" s="5">
        <v>46843</v>
      </c>
      <c r="L1067" t="s">
        <v>409</v>
      </c>
      <c r="N1067" s="63">
        <v>0.75</v>
      </c>
      <c r="O1067" s="63">
        <v>0.83333333333333337</v>
      </c>
      <c r="P1067" s="63" t="str">
        <f t="shared" si="49"/>
        <v>18:00 - 20:00</v>
      </c>
      <c r="Q1067" t="s">
        <v>415</v>
      </c>
      <c r="R1067">
        <v>220</v>
      </c>
      <c r="S1067" t="s">
        <v>415</v>
      </c>
      <c r="T1067" t="s">
        <v>415</v>
      </c>
      <c r="U1067" t="s">
        <v>415</v>
      </c>
      <c r="V1067">
        <v>70</v>
      </c>
      <c r="W1067" s="5" t="str">
        <f t="shared" si="50"/>
        <v>LTSU_LV_DemandMIDAS CENTRE</v>
      </c>
    </row>
    <row r="1068" spans="1:23" hidden="1">
      <c r="A1068" t="s">
        <v>416</v>
      </c>
      <c r="B1068" t="s">
        <v>229</v>
      </c>
      <c r="C1068" t="s">
        <v>48</v>
      </c>
      <c r="D1068" t="s">
        <v>413</v>
      </c>
      <c r="E1068" s="3">
        <v>0.4</v>
      </c>
      <c r="F1068" t="s">
        <v>410</v>
      </c>
      <c r="G1068" t="str">
        <f t="shared" si="48"/>
        <v>LTSU_LV_DemandMILK STWinter 2027/28</v>
      </c>
      <c r="H1068" t="s">
        <v>408</v>
      </c>
      <c r="I1068" s="64">
        <v>1.8964247500000031E-2</v>
      </c>
      <c r="J1068" s="5">
        <v>46692</v>
      </c>
      <c r="K1068" s="5">
        <v>46843</v>
      </c>
      <c r="L1068" t="s">
        <v>409</v>
      </c>
      <c r="N1068" s="63">
        <v>0.75</v>
      </c>
      <c r="O1068" s="63">
        <v>0.83333333333333337</v>
      </c>
      <c r="P1068" s="63" t="str">
        <f t="shared" si="49"/>
        <v>18:00 - 20:00</v>
      </c>
      <c r="Q1068" t="s">
        <v>415</v>
      </c>
      <c r="R1068">
        <v>220</v>
      </c>
      <c r="S1068" t="s">
        <v>415</v>
      </c>
      <c r="T1068" t="s">
        <v>415</v>
      </c>
      <c r="U1068" t="s">
        <v>415</v>
      </c>
      <c r="V1068">
        <v>70</v>
      </c>
      <c r="W1068" s="5" t="str">
        <f t="shared" si="50"/>
        <v>LTSU_LV_DemandMILK ST</v>
      </c>
    </row>
    <row r="1069" spans="1:23" hidden="1">
      <c r="A1069" t="s">
        <v>416</v>
      </c>
      <c r="B1069" t="s">
        <v>230</v>
      </c>
      <c r="C1069" t="s">
        <v>48</v>
      </c>
      <c r="D1069" t="s">
        <v>406</v>
      </c>
      <c r="E1069" s="3">
        <v>0.4</v>
      </c>
      <c r="F1069" t="s">
        <v>410</v>
      </c>
      <c r="G1069" t="str">
        <f t="shared" si="48"/>
        <v>LTSU_LV_DemandMILL LNWinter 2027/28</v>
      </c>
      <c r="H1069" t="s">
        <v>408</v>
      </c>
      <c r="I1069" s="64">
        <v>1.3133522429999996E-2</v>
      </c>
      <c r="J1069" s="5">
        <v>46692</v>
      </c>
      <c r="K1069" s="5">
        <v>46843</v>
      </c>
      <c r="L1069" t="s">
        <v>409</v>
      </c>
      <c r="N1069" s="63">
        <v>0.75</v>
      </c>
      <c r="O1069" s="63">
        <v>0.83333333333333337</v>
      </c>
      <c r="P1069" s="63" t="str">
        <f t="shared" si="49"/>
        <v>18:00 - 20:00</v>
      </c>
      <c r="Q1069" t="s">
        <v>415</v>
      </c>
      <c r="R1069">
        <v>220</v>
      </c>
      <c r="S1069" t="s">
        <v>415</v>
      </c>
      <c r="T1069" t="s">
        <v>415</v>
      </c>
      <c r="U1069" t="s">
        <v>415</v>
      </c>
      <c r="V1069">
        <v>70</v>
      </c>
      <c r="W1069" s="5" t="str">
        <f t="shared" si="50"/>
        <v>LTSU_LV_DemandMILL LN</v>
      </c>
    </row>
    <row r="1070" spans="1:23" hidden="1">
      <c r="A1070" t="s">
        <v>416</v>
      </c>
      <c r="B1070" t="s">
        <v>231</v>
      </c>
      <c r="C1070" t="s">
        <v>48</v>
      </c>
      <c r="D1070" t="s">
        <v>414</v>
      </c>
      <c r="E1070" s="3">
        <v>0.4</v>
      </c>
      <c r="F1070" t="s">
        <v>410</v>
      </c>
      <c r="G1070" t="str">
        <f t="shared" si="48"/>
        <v>LTSU_LV_DemandMILL ROADWinter 2027/28</v>
      </c>
      <c r="H1070" t="s">
        <v>408</v>
      </c>
      <c r="I1070" s="64">
        <v>0.01</v>
      </c>
      <c r="J1070" s="5">
        <v>46692</v>
      </c>
      <c r="K1070" s="5">
        <v>46843</v>
      </c>
      <c r="L1070" t="s">
        <v>409</v>
      </c>
      <c r="N1070" s="63">
        <v>0.75</v>
      </c>
      <c r="O1070" s="63">
        <v>0.83333333333333337</v>
      </c>
      <c r="P1070" s="63" t="str">
        <f t="shared" si="49"/>
        <v>18:00 - 20:00</v>
      </c>
      <c r="Q1070" t="s">
        <v>415</v>
      </c>
      <c r="R1070">
        <v>220</v>
      </c>
      <c r="S1070" t="s">
        <v>415</v>
      </c>
      <c r="T1070" t="s">
        <v>415</v>
      </c>
      <c r="U1070" t="s">
        <v>415</v>
      </c>
      <c r="V1070">
        <v>70</v>
      </c>
      <c r="W1070" s="5" t="str">
        <f t="shared" si="50"/>
        <v>LTSU_LV_DemandMILL ROAD</v>
      </c>
    </row>
    <row r="1071" spans="1:23" hidden="1">
      <c r="A1071" t="s">
        <v>416</v>
      </c>
      <c r="B1071" t="s">
        <v>232</v>
      </c>
      <c r="C1071" t="s">
        <v>48</v>
      </c>
      <c r="D1071" t="s">
        <v>413</v>
      </c>
      <c r="E1071" s="3">
        <v>0.4</v>
      </c>
      <c r="F1071" t="s">
        <v>410</v>
      </c>
      <c r="G1071" t="str">
        <f t="shared" si="48"/>
        <v>LTSU_LV_DemandMILLAIS RD ADJ 143Winter 2027/28</v>
      </c>
      <c r="H1071" t="s">
        <v>408</v>
      </c>
      <c r="I1071" s="64">
        <v>0.15166804850000004</v>
      </c>
      <c r="J1071" s="5">
        <v>46692</v>
      </c>
      <c r="K1071" s="5">
        <v>46843</v>
      </c>
      <c r="L1071" t="s">
        <v>409</v>
      </c>
      <c r="N1071" s="63">
        <v>0.75</v>
      </c>
      <c r="O1071" s="63">
        <v>0.83333333333333337</v>
      </c>
      <c r="P1071" s="63" t="str">
        <f t="shared" si="49"/>
        <v>18:00 - 20:00</v>
      </c>
      <c r="Q1071" t="s">
        <v>415</v>
      </c>
      <c r="R1071">
        <v>220</v>
      </c>
      <c r="S1071" t="s">
        <v>415</v>
      </c>
      <c r="T1071" t="s">
        <v>415</v>
      </c>
      <c r="U1071" t="s">
        <v>415</v>
      </c>
      <c r="V1071">
        <v>70</v>
      </c>
      <c r="W1071" s="5" t="str">
        <f t="shared" si="50"/>
        <v>LTSU_LV_DemandMILLAIS RD ADJ 143</v>
      </c>
    </row>
    <row r="1072" spans="1:23" hidden="1">
      <c r="A1072" t="s">
        <v>416</v>
      </c>
      <c r="B1072" t="s">
        <v>233</v>
      </c>
      <c r="C1072" t="s">
        <v>48</v>
      </c>
      <c r="D1072" t="s">
        <v>413</v>
      </c>
      <c r="E1072" s="3">
        <v>0.4</v>
      </c>
      <c r="F1072" t="s">
        <v>410</v>
      </c>
      <c r="G1072" t="str">
        <f t="shared" si="48"/>
        <v>LTSU_LV_DemandMILNER RD WESTWinter 2027/28</v>
      </c>
      <c r="H1072" t="s">
        <v>408</v>
      </c>
      <c r="I1072" s="64">
        <v>6.185302550000004E-2</v>
      </c>
      <c r="J1072" s="5">
        <v>46692</v>
      </c>
      <c r="K1072" s="5">
        <v>46843</v>
      </c>
      <c r="L1072" t="s">
        <v>409</v>
      </c>
      <c r="N1072" s="63">
        <v>0.75</v>
      </c>
      <c r="O1072" s="63">
        <v>0.83333333333333337</v>
      </c>
      <c r="P1072" s="63" t="str">
        <f t="shared" si="49"/>
        <v>18:00 - 20:00</v>
      </c>
      <c r="Q1072" t="s">
        <v>415</v>
      </c>
      <c r="R1072">
        <v>220</v>
      </c>
      <c r="S1072" t="s">
        <v>415</v>
      </c>
      <c r="T1072" t="s">
        <v>415</v>
      </c>
      <c r="U1072" t="s">
        <v>415</v>
      </c>
      <c r="V1072">
        <v>70</v>
      </c>
      <c r="W1072" s="5" t="str">
        <f t="shared" si="50"/>
        <v>LTSU_LV_DemandMILNER RD WEST</v>
      </c>
    </row>
    <row r="1073" spans="1:23" hidden="1">
      <c r="A1073" t="s">
        <v>416</v>
      </c>
      <c r="B1073" t="s">
        <v>234</v>
      </c>
      <c r="C1073" t="s">
        <v>48</v>
      </c>
      <c r="D1073" t="s">
        <v>406</v>
      </c>
      <c r="E1073" s="3">
        <v>0.4</v>
      </c>
      <c r="F1073" t="s">
        <v>410</v>
      </c>
      <c r="G1073" t="str">
        <f t="shared" si="48"/>
        <v>LTSU_LV_DemandMIXERS EST WALCOTTWinter 2027/28</v>
      </c>
      <c r="H1073" t="s">
        <v>408</v>
      </c>
      <c r="I1073" s="64">
        <v>4.4258156775000015E-2</v>
      </c>
      <c r="J1073" s="5">
        <v>46692</v>
      </c>
      <c r="K1073" s="5">
        <v>46843</v>
      </c>
      <c r="L1073" t="s">
        <v>409</v>
      </c>
      <c r="N1073" s="63">
        <v>0.75</v>
      </c>
      <c r="O1073" s="63">
        <v>0.83333333333333337</v>
      </c>
      <c r="P1073" s="63" t="str">
        <f t="shared" si="49"/>
        <v>18:00 - 20:00</v>
      </c>
      <c r="Q1073" t="s">
        <v>415</v>
      </c>
      <c r="R1073">
        <v>220</v>
      </c>
      <c r="S1073" t="s">
        <v>415</v>
      </c>
      <c r="T1073" t="s">
        <v>415</v>
      </c>
      <c r="U1073" t="s">
        <v>415</v>
      </c>
      <c r="V1073">
        <v>70</v>
      </c>
      <c r="W1073" s="5" t="str">
        <f t="shared" si="50"/>
        <v>LTSU_LV_DemandMIXERS EST WALCOTT</v>
      </c>
    </row>
    <row r="1074" spans="1:23" hidden="1">
      <c r="A1074" t="s">
        <v>416</v>
      </c>
      <c r="B1074" t="s">
        <v>235</v>
      </c>
      <c r="C1074" t="s">
        <v>48</v>
      </c>
      <c r="D1074" t="s">
        <v>413</v>
      </c>
      <c r="E1074" s="3">
        <v>0.4</v>
      </c>
      <c r="F1074" t="s">
        <v>410</v>
      </c>
      <c r="G1074" t="str">
        <f t="shared" si="48"/>
        <v>LTSU_LV_DemandMONKS CLWinter 2027/28</v>
      </c>
      <c r="H1074" t="s">
        <v>408</v>
      </c>
      <c r="I1074" s="64">
        <v>1.3465535000000027E-2</v>
      </c>
      <c r="J1074" s="5">
        <v>46692</v>
      </c>
      <c r="K1074" s="5">
        <v>46843</v>
      </c>
      <c r="L1074" t="s">
        <v>409</v>
      </c>
      <c r="N1074" s="63">
        <v>0.75</v>
      </c>
      <c r="O1074" s="63">
        <v>0.83333333333333337</v>
      </c>
      <c r="P1074" s="63" t="str">
        <f t="shared" si="49"/>
        <v>18:00 - 20:00</v>
      </c>
      <c r="Q1074" t="s">
        <v>415</v>
      </c>
      <c r="R1074">
        <v>220</v>
      </c>
      <c r="S1074" t="s">
        <v>415</v>
      </c>
      <c r="T1074" t="s">
        <v>415</v>
      </c>
      <c r="U1074" t="s">
        <v>415</v>
      </c>
      <c r="V1074">
        <v>70</v>
      </c>
      <c r="W1074" s="5" t="str">
        <f t="shared" si="50"/>
        <v>LTSU_LV_DemandMONKS CL</v>
      </c>
    </row>
    <row r="1075" spans="1:23" hidden="1">
      <c r="A1075" t="s">
        <v>416</v>
      </c>
      <c r="B1075" t="s">
        <v>236</v>
      </c>
      <c r="C1075" t="s">
        <v>48</v>
      </c>
      <c r="D1075" t="s">
        <v>406</v>
      </c>
      <c r="E1075" s="3">
        <v>0.4</v>
      </c>
      <c r="F1075" t="s">
        <v>410</v>
      </c>
      <c r="G1075" t="str">
        <f t="shared" si="48"/>
        <v>LTSU_LV_DemandMOOR PATHWinter 2027/28</v>
      </c>
      <c r="H1075" t="s">
        <v>408</v>
      </c>
      <c r="I1075" s="64">
        <v>7.2962195500000049E-2</v>
      </c>
      <c r="J1075" s="5">
        <v>46692</v>
      </c>
      <c r="K1075" s="5">
        <v>46843</v>
      </c>
      <c r="L1075" t="s">
        <v>409</v>
      </c>
      <c r="N1075" s="63">
        <v>0.75</v>
      </c>
      <c r="O1075" s="63">
        <v>0.83333333333333337</v>
      </c>
      <c r="P1075" s="63" t="str">
        <f t="shared" si="49"/>
        <v>18:00 - 20:00</v>
      </c>
      <c r="Q1075" t="s">
        <v>415</v>
      </c>
      <c r="R1075">
        <v>220</v>
      </c>
      <c r="S1075" t="s">
        <v>415</v>
      </c>
      <c r="T1075" t="s">
        <v>415</v>
      </c>
      <c r="U1075" t="s">
        <v>415</v>
      </c>
      <c r="V1075">
        <v>70</v>
      </c>
      <c r="W1075" s="5" t="str">
        <f t="shared" si="50"/>
        <v>LTSU_LV_DemandMOOR PATH</v>
      </c>
    </row>
    <row r="1076" spans="1:23" hidden="1">
      <c r="A1076" t="s">
        <v>416</v>
      </c>
      <c r="B1076" t="s">
        <v>237</v>
      </c>
      <c r="C1076" t="s">
        <v>48</v>
      </c>
      <c r="D1076" t="s">
        <v>413</v>
      </c>
      <c r="E1076" s="3">
        <v>0.4</v>
      </c>
      <c r="F1076" t="s">
        <v>410</v>
      </c>
      <c r="G1076" t="str">
        <f t="shared" si="48"/>
        <v>LTSU_LV_DemandMORDON RD ADJ 2Winter 2027/28</v>
      </c>
      <c r="H1076" t="s">
        <v>408</v>
      </c>
      <c r="I1076" s="64">
        <v>6.5207242400000004E-2</v>
      </c>
      <c r="J1076" s="5">
        <v>46692</v>
      </c>
      <c r="K1076" s="5">
        <v>46843</v>
      </c>
      <c r="L1076" t="s">
        <v>409</v>
      </c>
      <c r="N1076" s="63">
        <v>0.75</v>
      </c>
      <c r="O1076" s="63">
        <v>0.83333333333333337</v>
      </c>
      <c r="P1076" s="63" t="str">
        <f t="shared" si="49"/>
        <v>18:00 - 20:00</v>
      </c>
      <c r="Q1076" t="s">
        <v>415</v>
      </c>
      <c r="R1076">
        <v>220</v>
      </c>
      <c r="S1076" t="s">
        <v>415</v>
      </c>
      <c r="T1076" t="s">
        <v>415</v>
      </c>
      <c r="U1076" t="s">
        <v>415</v>
      </c>
      <c r="V1076">
        <v>70</v>
      </c>
      <c r="W1076" s="5" t="str">
        <f t="shared" si="50"/>
        <v>LTSU_LV_DemandMORDON RD ADJ 2</v>
      </c>
    </row>
    <row r="1077" spans="1:23" hidden="1">
      <c r="A1077" t="s">
        <v>416</v>
      </c>
      <c r="B1077" t="s">
        <v>238</v>
      </c>
      <c r="C1077" t="s">
        <v>48</v>
      </c>
      <c r="D1077" t="s">
        <v>413</v>
      </c>
      <c r="E1077" s="3">
        <v>0.4</v>
      </c>
      <c r="F1077" t="s">
        <v>410</v>
      </c>
      <c r="G1077" t="str">
        <f t="shared" si="48"/>
        <v>LTSU_LV_DemandMOUNDFIELD RDWinter 2027/28</v>
      </c>
      <c r="H1077" t="s">
        <v>408</v>
      </c>
      <c r="I1077" s="64">
        <v>1.4429554500000051E-2</v>
      </c>
      <c r="J1077" s="5">
        <v>46692</v>
      </c>
      <c r="K1077" s="5">
        <v>46843</v>
      </c>
      <c r="L1077" t="s">
        <v>409</v>
      </c>
      <c r="N1077" s="63">
        <v>0.75</v>
      </c>
      <c r="O1077" s="63">
        <v>0.83333333333333337</v>
      </c>
      <c r="P1077" s="63" t="str">
        <f t="shared" si="49"/>
        <v>18:00 - 20:00</v>
      </c>
      <c r="Q1077" t="s">
        <v>415</v>
      </c>
      <c r="R1077">
        <v>220</v>
      </c>
      <c r="S1077" t="s">
        <v>415</v>
      </c>
      <c r="T1077" t="s">
        <v>415</v>
      </c>
      <c r="U1077" t="s">
        <v>415</v>
      </c>
      <c r="V1077">
        <v>70</v>
      </c>
      <c r="W1077" s="5" t="str">
        <f t="shared" si="50"/>
        <v>LTSU_LV_DemandMOUNDFIELD RD</v>
      </c>
    </row>
    <row r="1078" spans="1:23" hidden="1">
      <c r="A1078" t="s">
        <v>416</v>
      </c>
      <c r="B1078" t="s">
        <v>239</v>
      </c>
      <c r="C1078" t="s">
        <v>48</v>
      </c>
      <c r="D1078" t="s">
        <v>406</v>
      </c>
      <c r="E1078" s="3">
        <v>0.4</v>
      </c>
      <c r="F1078" t="s">
        <v>410</v>
      </c>
      <c r="G1078" t="str">
        <f t="shared" si="48"/>
        <v>LTSU_LV_DemandMOUNT FARMWinter 2027/28</v>
      </c>
      <c r="H1078" t="s">
        <v>408</v>
      </c>
      <c r="I1078" s="64">
        <v>0.01</v>
      </c>
      <c r="J1078" s="5">
        <v>46692</v>
      </c>
      <c r="K1078" s="5">
        <v>46843</v>
      </c>
      <c r="L1078" t="s">
        <v>409</v>
      </c>
      <c r="N1078" s="63">
        <v>0.75</v>
      </c>
      <c r="O1078" s="63">
        <v>0.83333333333333337</v>
      </c>
      <c r="P1078" s="63" t="str">
        <f t="shared" si="49"/>
        <v>18:00 - 20:00</v>
      </c>
      <c r="Q1078" t="s">
        <v>415</v>
      </c>
      <c r="R1078">
        <v>220</v>
      </c>
      <c r="S1078" t="s">
        <v>415</v>
      </c>
      <c r="T1078" t="s">
        <v>415</v>
      </c>
      <c r="U1078" t="s">
        <v>415</v>
      </c>
      <c r="V1078">
        <v>70</v>
      </c>
      <c r="W1078" s="5" t="str">
        <f t="shared" si="50"/>
        <v>LTSU_LV_DemandMOUNT FARM</v>
      </c>
    </row>
    <row r="1079" spans="1:23" hidden="1">
      <c r="A1079" t="s">
        <v>416</v>
      </c>
      <c r="B1079" t="s">
        <v>240</v>
      </c>
      <c r="C1079" t="s">
        <v>48</v>
      </c>
      <c r="D1079" t="s">
        <v>406</v>
      </c>
      <c r="E1079" s="3">
        <v>0.4</v>
      </c>
      <c r="F1079" t="s">
        <v>410</v>
      </c>
      <c r="G1079" t="str">
        <f t="shared" si="48"/>
        <v>LTSU_LV_DemandMURDOCK RDWinter 2027/28</v>
      </c>
      <c r="H1079" t="s">
        <v>408</v>
      </c>
      <c r="I1079" s="64">
        <v>9.8468860770000027E-2</v>
      </c>
      <c r="J1079" s="5">
        <v>46692</v>
      </c>
      <c r="K1079" s="5">
        <v>46843</v>
      </c>
      <c r="L1079" t="s">
        <v>409</v>
      </c>
      <c r="N1079" s="63">
        <v>0.75</v>
      </c>
      <c r="O1079" s="63">
        <v>0.83333333333333337</v>
      </c>
      <c r="P1079" s="63" t="str">
        <f t="shared" si="49"/>
        <v>18:00 - 20:00</v>
      </c>
      <c r="Q1079" t="s">
        <v>415</v>
      </c>
      <c r="R1079">
        <v>220</v>
      </c>
      <c r="S1079" t="s">
        <v>415</v>
      </c>
      <c r="T1079" t="s">
        <v>415</v>
      </c>
      <c r="U1079" t="s">
        <v>415</v>
      </c>
      <c r="V1079">
        <v>70</v>
      </c>
      <c r="W1079" s="5" t="str">
        <f t="shared" si="50"/>
        <v>LTSU_LV_DemandMURDOCK RD</v>
      </c>
    </row>
    <row r="1080" spans="1:23" hidden="1">
      <c r="A1080" t="s">
        <v>416</v>
      </c>
      <c r="B1080" t="s">
        <v>241</v>
      </c>
      <c r="C1080" t="s">
        <v>48</v>
      </c>
      <c r="D1080" t="s">
        <v>406</v>
      </c>
      <c r="E1080" s="3">
        <v>0.4</v>
      </c>
      <c r="F1080" t="s">
        <v>410</v>
      </c>
      <c r="G1080" t="str">
        <f t="shared" si="48"/>
        <v>LTSU_LV_DemandMYDDLETON RDWinter 2027/28</v>
      </c>
      <c r="H1080" t="s">
        <v>408</v>
      </c>
      <c r="I1080" s="64">
        <v>6.7259757999999947E-2</v>
      </c>
      <c r="J1080" s="5">
        <v>46692</v>
      </c>
      <c r="K1080" s="5">
        <v>46843</v>
      </c>
      <c r="L1080" t="s">
        <v>409</v>
      </c>
      <c r="N1080" s="63">
        <v>0.75</v>
      </c>
      <c r="O1080" s="63">
        <v>0.83333333333333337</v>
      </c>
      <c r="P1080" s="63" t="str">
        <f t="shared" si="49"/>
        <v>18:00 - 20:00</v>
      </c>
      <c r="Q1080" t="s">
        <v>415</v>
      </c>
      <c r="R1080">
        <v>220</v>
      </c>
      <c r="S1080" t="s">
        <v>415</v>
      </c>
      <c r="T1080" t="s">
        <v>415</v>
      </c>
      <c r="U1080" t="s">
        <v>415</v>
      </c>
      <c r="V1080">
        <v>70</v>
      </c>
      <c r="W1080" s="5" t="str">
        <f t="shared" si="50"/>
        <v>LTSU_LV_DemandMYDDLETON RD</v>
      </c>
    </row>
    <row r="1081" spans="1:23" hidden="1">
      <c r="A1081" t="s">
        <v>416</v>
      </c>
      <c r="B1081" t="s">
        <v>242</v>
      </c>
      <c r="C1081" t="s">
        <v>48</v>
      </c>
      <c r="D1081" t="s">
        <v>406</v>
      </c>
      <c r="E1081" s="3">
        <v>0.4</v>
      </c>
      <c r="F1081" t="s">
        <v>410</v>
      </c>
      <c r="G1081" t="str">
        <f t="shared" si="48"/>
        <v>LTSU_LV_DemandNACTON RDWinter 2027/28</v>
      </c>
      <c r="H1081" t="s">
        <v>408</v>
      </c>
      <c r="I1081" s="64">
        <v>0.01</v>
      </c>
      <c r="J1081" s="5">
        <v>46692</v>
      </c>
      <c r="K1081" s="5">
        <v>46843</v>
      </c>
      <c r="L1081" t="s">
        <v>409</v>
      </c>
      <c r="N1081" s="63">
        <v>0.75</v>
      </c>
      <c r="O1081" s="63">
        <v>0.83333333333333337</v>
      </c>
      <c r="P1081" s="63" t="str">
        <f t="shared" si="49"/>
        <v>18:00 - 20:00</v>
      </c>
      <c r="Q1081" t="s">
        <v>415</v>
      </c>
      <c r="R1081">
        <v>220</v>
      </c>
      <c r="S1081" t="s">
        <v>415</v>
      </c>
      <c r="T1081" t="s">
        <v>415</v>
      </c>
      <c r="U1081" t="s">
        <v>415</v>
      </c>
      <c r="V1081">
        <v>70</v>
      </c>
      <c r="W1081" s="5" t="str">
        <f t="shared" si="50"/>
        <v>LTSU_LV_DemandNACTON RD</v>
      </c>
    </row>
    <row r="1082" spans="1:23" hidden="1">
      <c r="A1082" t="s">
        <v>416</v>
      </c>
      <c r="B1082" t="s">
        <v>243</v>
      </c>
      <c r="C1082" t="s">
        <v>48</v>
      </c>
      <c r="D1082" t="s">
        <v>413</v>
      </c>
      <c r="E1082" s="3">
        <v>0.4</v>
      </c>
      <c r="F1082" t="s">
        <v>410</v>
      </c>
      <c r="G1082" t="str">
        <f t="shared" si="48"/>
        <v>LTSU_LV_DemandNARFORD RDWinter 2027/28</v>
      </c>
      <c r="H1082" t="s">
        <v>408</v>
      </c>
      <c r="I1082" s="64">
        <v>0.11232692300000002</v>
      </c>
      <c r="J1082" s="5">
        <v>46692</v>
      </c>
      <c r="K1082" s="5">
        <v>46843</v>
      </c>
      <c r="L1082" t="s">
        <v>409</v>
      </c>
      <c r="N1082" s="63">
        <v>0.75</v>
      </c>
      <c r="O1082" s="63">
        <v>0.83333333333333337</v>
      </c>
      <c r="P1082" s="63" t="str">
        <f t="shared" si="49"/>
        <v>18:00 - 20:00</v>
      </c>
      <c r="Q1082" t="s">
        <v>415</v>
      </c>
      <c r="R1082">
        <v>220</v>
      </c>
      <c r="S1082" t="s">
        <v>415</v>
      </c>
      <c r="T1082" t="s">
        <v>415</v>
      </c>
      <c r="U1082" t="s">
        <v>415</v>
      </c>
      <c r="V1082">
        <v>70</v>
      </c>
      <c r="W1082" s="5" t="str">
        <f t="shared" si="50"/>
        <v>LTSU_LV_DemandNARFORD RD</v>
      </c>
    </row>
    <row r="1083" spans="1:23" hidden="1">
      <c r="A1083" t="s">
        <v>416</v>
      </c>
      <c r="B1083" t="s">
        <v>244</v>
      </c>
      <c r="C1083" t="s">
        <v>48</v>
      </c>
      <c r="D1083" t="s">
        <v>413</v>
      </c>
      <c r="E1083" s="3">
        <v>0.4</v>
      </c>
      <c r="F1083" t="s">
        <v>410</v>
      </c>
      <c r="G1083" t="str">
        <f t="shared" si="48"/>
        <v>LTSU_LV_DemandNATHAN WAY DAIRY PRODUCTWinter 2027/28</v>
      </c>
      <c r="H1083" t="s">
        <v>408</v>
      </c>
      <c r="I1083" s="64">
        <v>2.5444165000000019E-2</v>
      </c>
      <c r="J1083" s="5">
        <v>46692</v>
      </c>
      <c r="K1083" s="5">
        <v>46843</v>
      </c>
      <c r="L1083" t="s">
        <v>409</v>
      </c>
      <c r="N1083" s="63">
        <v>0.75</v>
      </c>
      <c r="O1083" s="63">
        <v>0.83333333333333337</v>
      </c>
      <c r="P1083" s="63" t="str">
        <f t="shared" si="49"/>
        <v>18:00 - 20:00</v>
      </c>
      <c r="Q1083" t="s">
        <v>415</v>
      </c>
      <c r="R1083">
        <v>220</v>
      </c>
      <c r="S1083" t="s">
        <v>415</v>
      </c>
      <c r="T1083" t="s">
        <v>415</v>
      </c>
      <c r="U1083" t="s">
        <v>415</v>
      </c>
      <c r="V1083">
        <v>70</v>
      </c>
      <c r="W1083" s="5" t="str">
        <f t="shared" si="50"/>
        <v>LTSU_LV_DemandNATHAN WAY DAIRY PRODUCT</v>
      </c>
    </row>
    <row r="1084" spans="1:23" hidden="1">
      <c r="A1084" t="s">
        <v>416</v>
      </c>
      <c r="B1084" t="s">
        <v>245</v>
      </c>
      <c r="C1084" t="s">
        <v>48</v>
      </c>
      <c r="D1084" t="s">
        <v>406</v>
      </c>
      <c r="E1084" s="3">
        <v>0.4</v>
      </c>
      <c r="F1084" t="s">
        <v>410</v>
      </c>
      <c r="G1084" t="str">
        <f t="shared" si="48"/>
        <v>LTSU_LV_DemandNECTON MANAGEMENTWinter 2027/28</v>
      </c>
      <c r="H1084" t="s">
        <v>408</v>
      </c>
      <c r="I1084" s="64">
        <v>3.3762002715000024E-2</v>
      </c>
      <c r="J1084" s="5">
        <v>46692</v>
      </c>
      <c r="K1084" s="5">
        <v>46843</v>
      </c>
      <c r="L1084" t="s">
        <v>409</v>
      </c>
      <c r="N1084" s="63">
        <v>0.75</v>
      </c>
      <c r="O1084" s="63">
        <v>0.83333333333333337</v>
      </c>
      <c r="P1084" s="63" t="str">
        <f t="shared" si="49"/>
        <v>18:00 - 20:00</v>
      </c>
      <c r="Q1084" t="s">
        <v>415</v>
      </c>
      <c r="R1084">
        <v>220</v>
      </c>
      <c r="S1084" t="s">
        <v>415</v>
      </c>
      <c r="T1084" t="s">
        <v>415</v>
      </c>
      <c r="U1084" t="s">
        <v>415</v>
      </c>
      <c r="V1084">
        <v>70</v>
      </c>
      <c r="W1084" s="5" t="str">
        <f t="shared" si="50"/>
        <v>LTSU_LV_DemandNECTON MANAGEMENT</v>
      </c>
    </row>
    <row r="1085" spans="1:23" hidden="1">
      <c r="A1085" t="s">
        <v>416</v>
      </c>
      <c r="B1085" t="s">
        <v>246</v>
      </c>
      <c r="C1085" t="s">
        <v>48</v>
      </c>
      <c r="D1085" t="s">
        <v>413</v>
      </c>
      <c r="E1085" s="3">
        <v>0.4</v>
      </c>
      <c r="F1085" t="s">
        <v>410</v>
      </c>
      <c r="G1085" t="str">
        <f t="shared" si="48"/>
        <v>LTSU_LV_DemandNEWARK ST  LONDON HOSP DENTAL NO2Winter 2027/28</v>
      </c>
      <c r="H1085" t="s">
        <v>408</v>
      </c>
      <c r="I1085" s="64">
        <v>1.0492525999999947E-2</v>
      </c>
      <c r="J1085" s="5">
        <v>46692</v>
      </c>
      <c r="K1085" s="5">
        <v>46843</v>
      </c>
      <c r="L1085" t="s">
        <v>409</v>
      </c>
      <c r="N1085" s="63">
        <v>0.75</v>
      </c>
      <c r="O1085" s="63">
        <v>0.83333333333333337</v>
      </c>
      <c r="P1085" s="63" t="str">
        <f t="shared" si="49"/>
        <v>18:00 - 20:00</v>
      </c>
      <c r="Q1085" t="s">
        <v>415</v>
      </c>
      <c r="R1085">
        <v>220</v>
      </c>
      <c r="S1085" t="s">
        <v>415</v>
      </c>
      <c r="T1085" t="s">
        <v>415</v>
      </c>
      <c r="U1085" t="s">
        <v>415</v>
      </c>
      <c r="V1085">
        <v>70</v>
      </c>
      <c r="W1085" s="5" t="str">
        <f t="shared" si="50"/>
        <v>LTSU_LV_DemandNEWARK ST  LONDON HOSP DENTAL NO2</v>
      </c>
    </row>
    <row r="1086" spans="1:23" hidden="1">
      <c r="A1086" t="s">
        <v>416</v>
      </c>
      <c r="B1086" t="s">
        <v>247</v>
      </c>
      <c r="C1086" t="s">
        <v>48</v>
      </c>
      <c r="D1086" t="s">
        <v>413</v>
      </c>
      <c r="E1086" s="3">
        <v>0.4</v>
      </c>
      <c r="F1086" t="s">
        <v>410</v>
      </c>
      <c r="G1086" t="str">
        <f t="shared" si="48"/>
        <v>LTSU_LV_DemandNEWBURY RD R/O 24Winter 2027/28</v>
      </c>
      <c r="H1086" t="s">
        <v>408</v>
      </c>
      <c r="I1086" s="64">
        <v>5.7615089000000015E-2</v>
      </c>
      <c r="J1086" s="5">
        <v>46692</v>
      </c>
      <c r="K1086" s="5">
        <v>46843</v>
      </c>
      <c r="L1086" t="s">
        <v>409</v>
      </c>
      <c r="N1086" s="63">
        <v>0.75</v>
      </c>
      <c r="O1086" s="63">
        <v>0.83333333333333337</v>
      </c>
      <c r="P1086" s="63" t="str">
        <f t="shared" si="49"/>
        <v>18:00 - 20:00</v>
      </c>
      <c r="Q1086" t="s">
        <v>415</v>
      </c>
      <c r="R1086">
        <v>220</v>
      </c>
      <c r="S1086" t="s">
        <v>415</v>
      </c>
      <c r="T1086" t="s">
        <v>415</v>
      </c>
      <c r="U1086" t="s">
        <v>415</v>
      </c>
      <c r="V1086">
        <v>70</v>
      </c>
      <c r="W1086" s="5" t="str">
        <f t="shared" si="50"/>
        <v>LTSU_LV_DemandNEWBURY RD R/O 24</v>
      </c>
    </row>
    <row r="1087" spans="1:23" hidden="1">
      <c r="A1087" t="s">
        <v>416</v>
      </c>
      <c r="B1087" t="s">
        <v>248</v>
      </c>
      <c r="C1087" t="s">
        <v>48</v>
      </c>
      <c r="D1087" t="s">
        <v>406</v>
      </c>
      <c r="E1087" s="3">
        <v>0.4</v>
      </c>
      <c r="F1087" t="s">
        <v>410</v>
      </c>
      <c r="G1087" t="str">
        <f t="shared" si="48"/>
        <v>LTSU_LV_DemandNICHOLAS RDWinter 2027/28</v>
      </c>
      <c r="H1087" t="s">
        <v>408</v>
      </c>
      <c r="I1087" s="64">
        <v>9.0466691700000018E-2</v>
      </c>
      <c r="J1087" s="5">
        <v>46692</v>
      </c>
      <c r="K1087" s="5">
        <v>46843</v>
      </c>
      <c r="L1087" t="s">
        <v>409</v>
      </c>
      <c r="N1087" s="63">
        <v>0.75</v>
      </c>
      <c r="O1087" s="63">
        <v>0.83333333333333337</v>
      </c>
      <c r="P1087" s="63" t="str">
        <f t="shared" si="49"/>
        <v>18:00 - 20:00</v>
      </c>
      <c r="Q1087" t="s">
        <v>415</v>
      </c>
      <c r="R1087">
        <v>220</v>
      </c>
      <c r="S1087" t="s">
        <v>415</v>
      </c>
      <c r="T1087" t="s">
        <v>415</v>
      </c>
      <c r="U1087" t="s">
        <v>415</v>
      </c>
      <c r="V1087">
        <v>70</v>
      </c>
      <c r="W1087" s="5" t="str">
        <f t="shared" si="50"/>
        <v>LTSU_LV_DemandNICHOLAS RD</v>
      </c>
    </row>
    <row r="1088" spans="1:23" hidden="1">
      <c r="A1088" t="s">
        <v>416</v>
      </c>
      <c r="B1088" t="s">
        <v>249</v>
      </c>
      <c r="C1088" t="s">
        <v>48</v>
      </c>
      <c r="D1088" t="s">
        <v>406</v>
      </c>
      <c r="E1088" s="3">
        <v>0.4</v>
      </c>
      <c r="F1088" t="s">
        <v>410</v>
      </c>
      <c r="G1088" t="str">
        <f t="shared" si="48"/>
        <v>LTSU_LV_DemandNIGHTINGALE CLWinter 2027/28</v>
      </c>
      <c r="H1088" t="s">
        <v>408</v>
      </c>
      <c r="I1088" s="64">
        <v>1.1883526499999974E-2</v>
      </c>
      <c r="J1088" s="5">
        <v>46692</v>
      </c>
      <c r="K1088" s="5">
        <v>46843</v>
      </c>
      <c r="L1088" t="s">
        <v>409</v>
      </c>
      <c r="N1088" s="63">
        <v>0.75</v>
      </c>
      <c r="O1088" s="63">
        <v>0.83333333333333337</v>
      </c>
      <c r="P1088" s="63" t="str">
        <f t="shared" si="49"/>
        <v>18:00 - 20:00</v>
      </c>
      <c r="Q1088" t="s">
        <v>415</v>
      </c>
      <c r="R1088">
        <v>220</v>
      </c>
      <c r="S1088" t="s">
        <v>415</v>
      </c>
      <c r="T1088" t="s">
        <v>415</v>
      </c>
      <c r="U1088" t="s">
        <v>415</v>
      </c>
      <c r="V1088">
        <v>70</v>
      </c>
      <c r="W1088" s="5" t="str">
        <f t="shared" si="50"/>
        <v>LTSU_LV_DemandNIGHTINGALE CL</v>
      </c>
    </row>
    <row r="1089" spans="1:23" hidden="1">
      <c r="A1089" t="s">
        <v>416</v>
      </c>
      <c r="B1089" t="s">
        <v>250</v>
      </c>
      <c r="C1089" t="s">
        <v>48</v>
      </c>
      <c r="D1089" t="s">
        <v>406</v>
      </c>
      <c r="E1089" s="3">
        <v>0.4</v>
      </c>
      <c r="F1089" t="s">
        <v>410</v>
      </c>
      <c r="G1089" t="str">
        <f t="shared" si="48"/>
        <v>LTSU_LV_DemandNIGHTINGALE PIECEWinter 2027/28</v>
      </c>
      <c r="H1089" t="s">
        <v>408</v>
      </c>
      <c r="I1089" s="64">
        <v>4.1700168899999987E-2</v>
      </c>
      <c r="J1089" s="5">
        <v>46692</v>
      </c>
      <c r="K1089" s="5">
        <v>46843</v>
      </c>
      <c r="L1089" t="s">
        <v>409</v>
      </c>
      <c r="N1089" s="63">
        <v>0.75</v>
      </c>
      <c r="O1089" s="63">
        <v>0.83333333333333337</v>
      </c>
      <c r="P1089" s="63" t="str">
        <f t="shared" si="49"/>
        <v>18:00 - 20:00</v>
      </c>
      <c r="Q1089" t="s">
        <v>415</v>
      </c>
      <c r="R1089">
        <v>220</v>
      </c>
      <c r="S1089" t="s">
        <v>415</v>
      </c>
      <c r="T1089" t="s">
        <v>415</v>
      </c>
      <c r="U1089" t="s">
        <v>415</v>
      </c>
      <c r="V1089">
        <v>70</v>
      </c>
      <c r="W1089" s="5" t="str">
        <f t="shared" si="50"/>
        <v>LTSU_LV_DemandNIGHTINGALE PIECE</v>
      </c>
    </row>
    <row r="1090" spans="1:23" hidden="1">
      <c r="A1090" t="s">
        <v>416</v>
      </c>
      <c r="B1090" t="s">
        <v>251</v>
      </c>
      <c r="C1090" t="s">
        <v>48</v>
      </c>
      <c r="D1090" t="s">
        <v>406</v>
      </c>
      <c r="E1090" s="3">
        <v>0.4</v>
      </c>
      <c r="F1090" t="s">
        <v>410</v>
      </c>
      <c r="G1090" t="str">
        <f t="shared" si="48"/>
        <v>LTSU_LV_DemandNORMAN WAY INDUST PKWinter 2027/28</v>
      </c>
      <c r="H1090" t="s">
        <v>408</v>
      </c>
      <c r="I1090" s="64">
        <v>1.9450332405000031E-2</v>
      </c>
      <c r="J1090" s="5">
        <v>46692</v>
      </c>
      <c r="K1090" s="5">
        <v>46843</v>
      </c>
      <c r="L1090" t="s">
        <v>409</v>
      </c>
      <c r="N1090" s="63">
        <v>0.75</v>
      </c>
      <c r="O1090" s="63">
        <v>0.83333333333333337</v>
      </c>
      <c r="P1090" s="63" t="str">
        <f t="shared" si="49"/>
        <v>18:00 - 20:00</v>
      </c>
      <c r="Q1090" t="s">
        <v>415</v>
      </c>
      <c r="R1090">
        <v>220</v>
      </c>
      <c r="S1090" t="s">
        <v>415</v>
      </c>
      <c r="T1090" t="s">
        <v>415</v>
      </c>
      <c r="U1090" t="s">
        <v>415</v>
      </c>
      <c r="V1090">
        <v>70</v>
      </c>
      <c r="W1090" s="5" t="str">
        <f t="shared" si="50"/>
        <v>LTSU_LV_DemandNORMAN WAY INDUST PK</v>
      </c>
    </row>
    <row r="1091" spans="1:23" hidden="1">
      <c r="A1091" t="s">
        <v>416</v>
      </c>
      <c r="B1091" t="s">
        <v>252</v>
      </c>
      <c r="C1091" t="s">
        <v>48</v>
      </c>
      <c r="D1091" t="s">
        <v>406</v>
      </c>
      <c r="E1091" s="3">
        <v>0.4</v>
      </c>
      <c r="F1091" t="s">
        <v>410</v>
      </c>
      <c r="G1091" t="str">
        <f t="shared" ref="G1091:G1154" si="51">_xlfn.CONCAT(C1091,B1091,F1091)</f>
        <v>LTSU_LV_DemandNORTHWinter 2027/28</v>
      </c>
      <c r="H1091" t="s">
        <v>408</v>
      </c>
      <c r="I1091" s="64">
        <v>2.4623566000000038E-2</v>
      </c>
      <c r="J1091" s="5">
        <v>46692</v>
      </c>
      <c r="K1091" s="5">
        <v>46843</v>
      </c>
      <c r="L1091" t="s">
        <v>409</v>
      </c>
      <c r="N1091" s="63">
        <v>0.75</v>
      </c>
      <c r="O1091" s="63">
        <v>0.83333333333333337</v>
      </c>
      <c r="P1091" s="63" t="str">
        <f t="shared" ref="P1091:P1154" si="52">TEXT(N1091,"HH:MM") &amp; " - " &amp; TEXT(O1091,"HH:MM")</f>
        <v>18:00 - 20:00</v>
      </c>
      <c r="Q1091" t="s">
        <v>415</v>
      </c>
      <c r="R1091">
        <v>220</v>
      </c>
      <c r="S1091" t="s">
        <v>415</v>
      </c>
      <c r="T1091" t="s">
        <v>415</v>
      </c>
      <c r="U1091" t="s">
        <v>415</v>
      </c>
      <c r="V1091">
        <v>70</v>
      </c>
      <c r="W1091" s="5" t="str">
        <f t="shared" ref="W1091:W1154" si="53">_xlfn.CONCAT(C1091,B1091)</f>
        <v>LTSU_LV_DemandNORTH</v>
      </c>
    </row>
    <row r="1092" spans="1:23" hidden="1">
      <c r="A1092" t="s">
        <v>416</v>
      </c>
      <c r="B1092" t="s">
        <v>253</v>
      </c>
      <c r="C1092" t="s">
        <v>48</v>
      </c>
      <c r="D1092" t="s">
        <v>414</v>
      </c>
      <c r="E1092" s="3">
        <v>0.4</v>
      </c>
      <c r="F1092" t="s">
        <v>410</v>
      </c>
      <c r="G1092" t="str">
        <f t="shared" si="51"/>
        <v>LTSU_LV_DemandNORTH LOOEWinter 2027/28</v>
      </c>
      <c r="H1092" t="s">
        <v>408</v>
      </c>
      <c r="I1092" s="64">
        <v>0.01</v>
      </c>
      <c r="J1092" s="5">
        <v>46692</v>
      </c>
      <c r="K1092" s="5">
        <v>46843</v>
      </c>
      <c r="L1092" t="s">
        <v>409</v>
      </c>
      <c r="N1092" s="63">
        <v>0.75</v>
      </c>
      <c r="O1092" s="63">
        <v>0.83333333333333337</v>
      </c>
      <c r="P1092" s="63" t="str">
        <f t="shared" si="52"/>
        <v>18:00 - 20:00</v>
      </c>
      <c r="Q1092" t="s">
        <v>415</v>
      </c>
      <c r="R1092">
        <v>220</v>
      </c>
      <c r="S1092" t="s">
        <v>415</v>
      </c>
      <c r="T1092" t="s">
        <v>415</v>
      </c>
      <c r="U1092" t="s">
        <v>415</v>
      </c>
      <c r="V1092">
        <v>70</v>
      </c>
      <c r="W1092" s="5" t="str">
        <f t="shared" si="53"/>
        <v>LTSU_LV_DemandNORTH LOOE</v>
      </c>
    </row>
    <row r="1093" spans="1:23" hidden="1">
      <c r="A1093" t="s">
        <v>416</v>
      </c>
      <c r="B1093" t="s">
        <v>254</v>
      </c>
      <c r="C1093" t="s">
        <v>48</v>
      </c>
      <c r="D1093" t="s">
        <v>413</v>
      </c>
      <c r="E1093" s="3">
        <v>0.4</v>
      </c>
      <c r="F1093" t="s">
        <v>410</v>
      </c>
      <c r="G1093" t="str">
        <f t="shared" si="51"/>
        <v>LTSU_LV_DemandNORTHWOLD RD ESTATEWinter 2027/28</v>
      </c>
      <c r="H1093" t="s">
        <v>408</v>
      </c>
      <c r="I1093" s="64">
        <v>0.13338775349999998</v>
      </c>
      <c r="J1093" s="5">
        <v>46692</v>
      </c>
      <c r="K1093" s="5">
        <v>46843</v>
      </c>
      <c r="L1093" t="s">
        <v>409</v>
      </c>
      <c r="N1093" s="63">
        <v>0.75</v>
      </c>
      <c r="O1093" s="63">
        <v>0.83333333333333337</v>
      </c>
      <c r="P1093" s="63" t="str">
        <f t="shared" si="52"/>
        <v>18:00 - 20:00</v>
      </c>
      <c r="Q1093" t="s">
        <v>415</v>
      </c>
      <c r="R1093">
        <v>220</v>
      </c>
      <c r="S1093" t="s">
        <v>415</v>
      </c>
      <c r="T1093" t="s">
        <v>415</v>
      </c>
      <c r="U1093" t="s">
        <v>415</v>
      </c>
      <c r="V1093">
        <v>70</v>
      </c>
      <c r="W1093" s="5" t="str">
        <f t="shared" si="53"/>
        <v>LTSU_LV_DemandNORTHWOLD RD ESTATE</v>
      </c>
    </row>
    <row r="1094" spans="1:23" hidden="1">
      <c r="A1094" t="s">
        <v>416</v>
      </c>
      <c r="B1094" t="s">
        <v>255</v>
      </c>
      <c r="C1094" t="s">
        <v>48</v>
      </c>
      <c r="D1094" t="s">
        <v>413</v>
      </c>
      <c r="E1094" s="3">
        <v>0.4</v>
      </c>
      <c r="F1094" t="s">
        <v>410</v>
      </c>
      <c r="G1094" t="str">
        <f t="shared" si="51"/>
        <v>LTSU_LV_DemandNORWICH RDWinter 2027/28</v>
      </c>
      <c r="H1094" t="s">
        <v>408</v>
      </c>
      <c r="I1094" s="64">
        <v>0.01</v>
      </c>
      <c r="J1094" s="5">
        <v>46692</v>
      </c>
      <c r="K1094" s="5">
        <v>46843</v>
      </c>
      <c r="L1094" t="s">
        <v>409</v>
      </c>
      <c r="N1094" s="63">
        <v>0.75</v>
      </c>
      <c r="O1094" s="63">
        <v>0.83333333333333337</v>
      </c>
      <c r="P1094" s="63" t="str">
        <f t="shared" si="52"/>
        <v>18:00 - 20:00</v>
      </c>
      <c r="Q1094" t="s">
        <v>415</v>
      </c>
      <c r="R1094">
        <v>220</v>
      </c>
      <c r="S1094" t="s">
        <v>415</v>
      </c>
      <c r="T1094" t="s">
        <v>415</v>
      </c>
      <c r="U1094" t="s">
        <v>415</v>
      </c>
      <c r="V1094">
        <v>70</v>
      </c>
      <c r="W1094" s="5" t="str">
        <f t="shared" si="53"/>
        <v>LTSU_LV_DemandNORWICH RD</v>
      </c>
    </row>
    <row r="1095" spans="1:23" hidden="1">
      <c r="A1095" t="s">
        <v>416</v>
      </c>
      <c r="B1095" t="s">
        <v>256</v>
      </c>
      <c r="C1095" t="s">
        <v>48</v>
      </c>
      <c r="D1095" t="s">
        <v>406</v>
      </c>
      <c r="E1095" s="3">
        <v>0.4</v>
      </c>
      <c r="F1095" t="s">
        <v>410</v>
      </c>
      <c r="G1095" t="str">
        <f t="shared" si="51"/>
        <v>LTSU_LV_DemandNURSERIESWinter 2027/28</v>
      </c>
      <c r="H1095" t="s">
        <v>408</v>
      </c>
      <c r="I1095" s="64">
        <v>0.01</v>
      </c>
      <c r="J1095" s="5">
        <v>46692</v>
      </c>
      <c r="K1095" s="5">
        <v>46843</v>
      </c>
      <c r="L1095" t="s">
        <v>409</v>
      </c>
      <c r="N1095" s="63">
        <v>0.75</v>
      </c>
      <c r="O1095" s="63">
        <v>0.83333333333333337</v>
      </c>
      <c r="P1095" s="63" t="str">
        <f t="shared" si="52"/>
        <v>18:00 - 20:00</v>
      </c>
      <c r="Q1095" t="s">
        <v>415</v>
      </c>
      <c r="R1095">
        <v>220</v>
      </c>
      <c r="S1095" t="s">
        <v>415</v>
      </c>
      <c r="T1095" t="s">
        <v>415</v>
      </c>
      <c r="U1095" t="s">
        <v>415</v>
      </c>
      <c r="V1095">
        <v>70</v>
      </c>
      <c r="W1095" s="5" t="str">
        <f t="shared" si="53"/>
        <v>LTSU_LV_DemandNURSERIES</v>
      </c>
    </row>
    <row r="1096" spans="1:23" hidden="1">
      <c r="A1096" t="s">
        <v>416</v>
      </c>
      <c r="B1096" t="s">
        <v>257</v>
      </c>
      <c r="C1096" t="s">
        <v>48</v>
      </c>
      <c r="D1096" t="s">
        <v>413</v>
      </c>
      <c r="E1096" s="3">
        <v>0.4</v>
      </c>
      <c r="F1096" t="s">
        <v>410</v>
      </c>
      <c r="G1096" t="str">
        <f t="shared" si="51"/>
        <v>LTSU_LV_DemandNUTFIELD GDNS ADJ 38Winter 2027/28</v>
      </c>
      <c r="H1096" t="s">
        <v>408</v>
      </c>
      <c r="I1096" s="64">
        <v>4.0310716499999955E-2</v>
      </c>
      <c r="J1096" s="5">
        <v>46692</v>
      </c>
      <c r="K1096" s="5">
        <v>46843</v>
      </c>
      <c r="L1096" t="s">
        <v>409</v>
      </c>
      <c r="N1096" s="63">
        <v>0.75</v>
      </c>
      <c r="O1096" s="63">
        <v>0.83333333333333337</v>
      </c>
      <c r="P1096" s="63" t="str">
        <f t="shared" si="52"/>
        <v>18:00 - 20:00</v>
      </c>
      <c r="Q1096" t="s">
        <v>415</v>
      </c>
      <c r="R1096">
        <v>220</v>
      </c>
      <c r="S1096" t="s">
        <v>415</v>
      </c>
      <c r="T1096" t="s">
        <v>415</v>
      </c>
      <c r="U1096" t="s">
        <v>415</v>
      </c>
      <c r="V1096">
        <v>70</v>
      </c>
      <c r="W1096" s="5" t="str">
        <f t="shared" si="53"/>
        <v>LTSU_LV_DemandNUTFIELD GDNS ADJ 38</v>
      </c>
    </row>
    <row r="1097" spans="1:23" hidden="1">
      <c r="A1097" t="s">
        <v>416</v>
      </c>
      <c r="B1097" t="s">
        <v>258</v>
      </c>
      <c r="C1097" t="s">
        <v>48</v>
      </c>
      <c r="D1097" t="s">
        <v>406</v>
      </c>
      <c r="E1097" s="3">
        <v>0.4</v>
      </c>
      <c r="F1097" t="s">
        <v>410</v>
      </c>
      <c r="G1097" t="str">
        <f t="shared" si="51"/>
        <v>LTSU_LV_DemandOAK AVEWinter 2027/28</v>
      </c>
      <c r="H1097" t="s">
        <v>408</v>
      </c>
      <c r="I1097" s="64">
        <v>0.01</v>
      </c>
      <c r="J1097" s="5">
        <v>46692</v>
      </c>
      <c r="K1097" s="5">
        <v>46843</v>
      </c>
      <c r="L1097" t="s">
        <v>409</v>
      </c>
      <c r="N1097" s="63">
        <v>0.75</v>
      </c>
      <c r="O1097" s="63">
        <v>0.83333333333333337</v>
      </c>
      <c r="P1097" s="63" t="str">
        <f t="shared" si="52"/>
        <v>18:00 - 20:00</v>
      </c>
      <c r="Q1097" t="s">
        <v>415</v>
      </c>
      <c r="R1097">
        <v>220</v>
      </c>
      <c r="S1097" t="s">
        <v>415</v>
      </c>
      <c r="T1097" t="s">
        <v>415</v>
      </c>
      <c r="U1097" t="s">
        <v>415</v>
      </c>
      <c r="V1097">
        <v>70</v>
      </c>
      <c r="W1097" s="5" t="str">
        <f t="shared" si="53"/>
        <v>LTSU_LV_DemandOAK AVE</v>
      </c>
    </row>
    <row r="1098" spans="1:23" hidden="1">
      <c r="A1098" t="s">
        <v>416</v>
      </c>
      <c r="B1098" t="s">
        <v>259</v>
      </c>
      <c r="C1098" t="s">
        <v>48</v>
      </c>
      <c r="D1098" t="s">
        <v>413</v>
      </c>
      <c r="E1098" s="3">
        <v>0.4</v>
      </c>
      <c r="F1098" t="s">
        <v>410</v>
      </c>
      <c r="G1098" t="str">
        <f t="shared" si="51"/>
        <v>LTSU_LV_DemandOAKFIELD RDWinter 2027/28</v>
      </c>
      <c r="H1098" t="s">
        <v>408</v>
      </c>
      <c r="I1098" s="64">
        <v>4.9560844000000048E-2</v>
      </c>
      <c r="J1098" s="5">
        <v>46692</v>
      </c>
      <c r="K1098" s="5">
        <v>46843</v>
      </c>
      <c r="L1098" t="s">
        <v>409</v>
      </c>
      <c r="N1098" s="63">
        <v>0.75</v>
      </c>
      <c r="O1098" s="63">
        <v>0.83333333333333337</v>
      </c>
      <c r="P1098" s="63" t="str">
        <f t="shared" si="52"/>
        <v>18:00 - 20:00</v>
      </c>
      <c r="Q1098" t="s">
        <v>415</v>
      </c>
      <c r="R1098">
        <v>220</v>
      </c>
      <c r="S1098" t="s">
        <v>415</v>
      </c>
      <c r="T1098" t="s">
        <v>415</v>
      </c>
      <c r="U1098" t="s">
        <v>415</v>
      </c>
      <c r="V1098">
        <v>70</v>
      </c>
      <c r="W1098" s="5" t="str">
        <f t="shared" si="53"/>
        <v>LTSU_LV_DemandOAKFIELD RD</v>
      </c>
    </row>
    <row r="1099" spans="1:23" hidden="1">
      <c r="A1099" t="s">
        <v>416</v>
      </c>
      <c r="B1099" t="s">
        <v>260</v>
      </c>
      <c r="C1099" t="s">
        <v>48</v>
      </c>
      <c r="D1099" t="s">
        <v>414</v>
      </c>
      <c r="E1099" s="3">
        <v>0.4</v>
      </c>
      <c r="F1099" t="s">
        <v>410</v>
      </c>
      <c r="G1099" t="str">
        <f t="shared" si="51"/>
        <v>LTSU_LV_DemandOCKENDEN LANEWinter 2027/28</v>
      </c>
      <c r="H1099" t="s">
        <v>408</v>
      </c>
      <c r="I1099" s="64">
        <v>5.0843470499999974E-2</v>
      </c>
      <c r="J1099" s="5">
        <v>46692</v>
      </c>
      <c r="K1099" s="5">
        <v>46843</v>
      </c>
      <c r="L1099" t="s">
        <v>409</v>
      </c>
      <c r="N1099" s="63">
        <v>0.75</v>
      </c>
      <c r="O1099" s="63">
        <v>0.83333333333333337</v>
      </c>
      <c r="P1099" s="63" t="str">
        <f t="shared" si="52"/>
        <v>18:00 - 20:00</v>
      </c>
      <c r="Q1099" t="s">
        <v>415</v>
      </c>
      <c r="R1099">
        <v>220</v>
      </c>
      <c r="S1099" t="s">
        <v>415</v>
      </c>
      <c r="T1099" t="s">
        <v>415</v>
      </c>
      <c r="U1099" t="s">
        <v>415</v>
      </c>
      <c r="V1099">
        <v>70</v>
      </c>
      <c r="W1099" s="5" t="str">
        <f t="shared" si="53"/>
        <v>LTSU_LV_DemandOCKENDEN LANE</v>
      </c>
    </row>
    <row r="1100" spans="1:23" hidden="1">
      <c r="A1100" t="s">
        <v>416</v>
      </c>
      <c r="B1100" t="s">
        <v>261</v>
      </c>
      <c r="C1100" t="s">
        <v>48</v>
      </c>
      <c r="D1100" t="s">
        <v>406</v>
      </c>
      <c r="E1100" s="3">
        <v>0.4</v>
      </c>
      <c r="F1100" t="s">
        <v>410</v>
      </c>
      <c r="G1100" t="str">
        <f t="shared" si="51"/>
        <v>LTSU_LV_DemandOLD VICARAGEWinter 2027/28</v>
      </c>
      <c r="H1100" t="s">
        <v>408</v>
      </c>
      <c r="I1100" s="64">
        <v>2.1281295419999971E-2</v>
      </c>
      <c r="J1100" s="5">
        <v>46692</v>
      </c>
      <c r="K1100" s="5">
        <v>46843</v>
      </c>
      <c r="L1100" t="s">
        <v>409</v>
      </c>
      <c r="N1100" s="63">
        <v>0.75</v>
      </c>
      <c r="O1100" s="63">
        <v>0.83333333333333337</v>
      </c>
      <c r="P1100" s="63" t="str">
        <f t="shared" si="52"/>
        <v>18:00 - 20:00</v>
      </c>
      <c r="Q1100" t="s">
        <v>415</v>
      </c>
      <c r="R1100">
        <v>220</v>
      </c>
      <c r="S1100" t="s">
        <v>415</v>
      </c>
      <c r="T1100" t="s">
        <v>415</v>
      </c>
      <c r="U1100" t="s">
        <v>415</v>
      </c>
      <c r="V1100">
        <v>70</v>
      </c>
      <c r="W1100" s="5" t="str">
        <f t="shared" si="53"/>
        <v>LTSU_LV_DemandOLD VICARAGE</v>
      </c>
    </row>
    <row r="1101" spans="1:23" hidden="1">
      <c r="A1101" t="s">
        <v>416</v>
      </c>
      <c r="B1101" t="s">
        <v>262</v>
      </c>
      <c r="C1101" t="s">
        <v>48</v>
      </c>
      <c r="D1101" t="s">
        <v>414</v>
      </c>
      <c r="E1101" s="3">
        <v>0.4</v>
      </c>
      <c r="F1101" t="s">
        <v>410</v>
      </c>
      <c r="G1101" t="str">
        <f t="shared" si="51"/>
        <v>LTSU_LV_DemandORLEANS ROADWinter 2027/28</v>
      </c>
      <c r="H1101" t="s">
        <v>408</v>
      </c>
      <c r="I1101" s="64">
        <v>0.01</v>
      </c>
      <c r="J1101" s="5">
        <v>46692</v>
      </c>
      <c r="K1101" s="5">
        <v>46843</v>
      </c>
      <c r="L1101" t="s">
        <v>409</v>
      </c>
      <c r="N1101" s="63">
        <v>0.75</v>
      </c>
      <c r="O1101" s="63">
        <v>0.83333333333333337</v>
      </c>
      <c r="P1101" s="63" t="str">
        <f t="shared" si="52"/>
        <v>18:00 - 20:00</v>
      </c>
      <c r="Q1101" t="s">
        <v>415</v>
      </c>
      <c r="R1101">
        <v>220</v>
      </c>
      <c r="S1101" t="s">
        <v>415</v>
      </c>
      <c r="T1101" t="s">
        <v>415</v>
      </c>
      <c r="U1101" t="s">
        <v>415</v>
      </c>
      <c r="V1101">
        <v>70</v>
      </c>
      <c r="W1101" s="5" t="str">
        <f t="shared" si="53"/>
        <v>LTSU_LV_DemandORLEANS ROAD</v>
      </c>
    </row>
    <row r="1102" spans="1:23" hidden="1">
      <c r="A1102" t="s">
        <v>416</v>
      </c>
      <c r="B1102" t="s">
        <v>263</v>
      </c>
      <c r="C1102" t="s">
        <v>48</v>
      </c>
      <c r="D1102" t="s">
        <v>406</v>
      </c>
      <c r="E1102" s="3">
        <v>0.4</v>
      </c>
      <c r="F1102" t="s">
        <v>410</v>
      </c>
      <c r="G1102" t="str">
        <f t="shared" si="51"/>
        <v>LTSU_LV_DemandOSBOURNE SQUAREWinter 2027/28</v>
      </c>
      <c r="H1102" t="s">
        <v>408</v>
      </c>
      <c r="I1102" s="64">
        <v>0.1187045184</v>
      </c>
      <c r="J1102" s="5">
        <v>46692</v>
      </c>
      <c r="K1102" s="5">
        <v>46843</v>
      </c>
      <c r="L1102" t="s">
        <v>409</v>
      </c>
      <c r="N1102" s="63">
        <v>0.75</v>
      </c>
      <c r="O1102" s="63">
        <v>0.83333333333333337</v>
      </c>
      <c r="P1102" s="63" t="str">
        <f t="shared" si="52"/>
        <v>18:00 - 20:00</v>
      </c>
      <c r="Q1102" t="s">
        <v>415</v>
      </c>
      <c r="R1102">
        <v>220</v>
      </c>
      <c r="S1102" t="s">
        <v>415</v>
      </c>
      <c r="T1102" t="s">
        <v>415</v>
      </c>
      <c r="U1102" t="s">
        <v>415</v>
      </c>
      <c r="V1102">
        <v>70</v>
      </c>
      <c r="W1102" s="5" t="str">
        <f t="shared" si="53"/>
        <v>LTSU_LV_DemandOSBOURNE SQUARE</v>
      </c>
    </row>
    <row r="1103" spans="1:23" hidden="1">
      <c r="A1103" t="s">
        <v>416</v>
      </c>
      <c r="B1103" t="s">
        <v>264</v>
      </c>
      <c r="C1103" t="s">
        <v>48</v>
      </c>
      <c r="D1103" t="s">
        <v>414</v>
      </c>
      <c r="E1103" s="3">
        <v>0.4</v>
      </c>
      <c r="F1103" t="s">
        <v>410</v>
      </c>
      <c r="G1103" t="str">
        <f t="shared" si="51"/>
        <v>LTSU_LV_DemandPARCHMORE ROADWinter 2027/28</v>
      </c>
      <c r="H1103" t="s">
        <v>408</v>
      </c>
      <c r="I1103" s="64">
        <v>3.971970200000001E-2</v>
      </c>
      <c r="J1103" s="5">
        <v>46692</v>
      </c>
      <c r="K1103" s="5">
        <v>46843</v>
      </c>
      <c r="L1103" t="s">
        <v>409</v>
      </c>
      <c r="N1103" s="63">
        <v>0.75</v>
      </c>
      <c r="O1103" s="63">
        <v>0.83333333333333337</v>
      </c>
      <c r="P1103" s="63" t="str">
        <f t="shared" si="52"/>
        <v>18:00 - 20:00</v>
      </c>
      <c r="Q1103" t="s">
        <v>415</v>
      </c>
      <c r="R1103">
        <v>220</v>
      </c>
      <c r="S1103" t="s">
        <v>415</v>
      </c>
      <c r="T1103" t="s">
        <v>415</v>
      </c>
      <c r="U1103" t="s">
        <v>415</v>
      </c>
      <c r="V1103">
        <v>70</v>
      </c>
      <c r="W1103" s="5" t="str">
        <f t="shared" si="53"/>
        <v>LTSU_LV_DemandPARCHMORE ROAD</v>
      </c>
    </row>
    <row r="1104" spans="1:23" hidden="1">
      <c r="A1104" t="s">
        <v>416</v>
      </c>
      <c r="B1104" t="s">
        <v>265</v>
      </c>
      <c r="C1104" t="s">
        <v>48</v>
      </c>
      <c r="D1104" t="s">
        <v>406</v>
      </c>
      <c r="E1104" s="3">
        <v>0.4</v>
      </c>
      <c r="F1104" t="s">
        <v>410</v>
      </c>
      <c r="G1104" t="str">
        <f t="shared" si="51"/>
        <v>LTSU_LV_DemandPARK CRESWinter 2027/28</v>
      </c>
      <c r="H1104" t="s">
        <v>408</v>
      </c>
      <c r="I1104" s="64">
        <v>2.9228602409999985E-2</v>
      </c>
      <c r="J1104" s="5">
        <v>46692</v>
      </c>
      <c r="K1104" s="5">
        <v>46843</v>
      </c>
      <c r="L1104" t="s">
        <v>409</v>
      </c>
      <c r="N1104" s="63">
        <v>0.75</v>
      </c>
      <c r="O1104" s="63">
        <v>0.83333333333333337</v>
      </c>
      <c r="P1104" s="63" t="str">
        <f t="shared" si="52"/>
        <v>18:00 - 20:00</v>
      </c>
      <c r="Q1104" t="s">
        <v>415</v>
      </c>
      <c r="R1104">
        <v>220</v>
      </c>
      <c r="S1104" t="s">
        <v>415</v>
      </c>
      <c r="T1104" t="s">
        <v>415</v>
      </c>
      <c r="U1104" t="s">
        <v>415</v>
      </c>
      <c r="V1104">
        <v>70</v>
      </c>
      <c r="W1104" s="5" t="str">
        <f t="shared" si="53"/>
        <v>LTSU_LV_DemandPARK CRES</v>
      </c>
    </row>
    <row r="1105" spans="1:23" hidden="1">
      <c r="A1105" t="s">
        <v>416</v>
      </c>
      <c r="B1105" t="s">
        <v>266</v>
      </c>
      <c r="C1105" t="s">
        <v>48</v>
      </c>
      <c r="D1105" t="s">
        <v>406</v>
      </c>
      <c r="E1105" s="3">
        <v>0.4</v>
      </c>
      <c r="F1105" t="s">
        <v>410</v>
      </c>
      <c r="G1105" t="str">
        <f t="shared" si="51"/>
        <v>LTSU_LV_DemandPARKTHORNE DRWinter 2027/28</v>
      </c>
      <c r="H1105" t="s">
        <v>408</v>
      </c>
      <c r="I1105" s="64">
        <v>1.3033673415000033E-2</v>
      </c>
      <c r="J1105" s="5">
        <v>46692</v>
      </c>
      <c r="K1105" s="5">
        <v>46843</v>
      </c>
      <c r="L1105" t="s">
        <v>409</v>
      </c>
      <c r="N1105" s="63">
        <v>0.75</v>
      </c>
      <c r="O1105" s="63">
        <v>0.83333333333333337</v>
      </c>
      <c r="P1105" s="63" t="str">
        <f t="shared" si="52"/>
        <v>18:00 - 20:00</v>
      </c>
      <c r="Q1105" t="s">
        <v>415</v>
      </c>
      <c r="R1105">
        <v>220</v>
      </c>
      <c r="S1105" t="s">
        <v>415</v>
      </c>
      <c r="T1105" t="s">
        <v>415</v>
      </c>
      <c r="U1105" t="s">
        <v>415</v>
      </c>
      <c r="V1105">
        <v>70</v>
      </c>
      <c r="W1105" s="5" t="str">
        <f t="shared" si="53"/>
        <v>LTSU_LV_DemandPARKTHORNE DR</v>
      </c>
    </row>
    <row r="1106" spans="1:23" hidden="1">
      <c r="A1106" t="s">
        <v>416</v>
      </c>
      <c r="B1106" t="s">
        <v>267</v>
      </c>
      <c r="C1106" t="s">
        <v>48</v>
      </c>
      <c r="D1106" t="s">
        <v>413</v>
      </c>
      <c r="E1106" s="3">
        <v>0.4</v>
      </c>
      <c r="F1106" t="s">
        <v>410</v>
      </c>
      <c r="G1106" t="str">
        <f t="shared" si="51"/>
        <v>LTSU_LV_DemandPEMBROKE RD E17Winter 2027/28</v>
      </c>
      <c r="H1106" t="s">
        <v>408</v>
      </c>
      <c r="I1106" s="64">
        <v>1.5284252499999982E-2</v>
      </c>
      <c r="J1106" s="5">
        <v>46692</v>
      </c>
      <c r="K1106" s="5">
        <v>46843</v>
      </c>
      <c r="L1106" t="s">
        <v>409</v>
      </c>
      <c r="N1106" s="63">
        <v>0.75</v>
      </c>
      <c r="O1106" s="63">
        <v>0.83333333333333337</v>
      </c>
      <c r="P1106" s="63" t="str">
        <f t="shared" si="52"/>
        <v>18:00 - 20:00</v>
      </c>
      <c r="Q1106" t="s">
        <v>415</v>
      </c>
      <c r="R1106">
        <v>220</v>
      </c>
      <c r="S1106" t="s">
        <v>415</v>
      </c>
      <c r="T1106" t="s">
        <v>415</v>
      </c>
      <c r="U1106" t="s">
        <v>415</v>
      </c>
      <c r="V1106">
        <v>70</v>
      </c>
      <c r="W1106" s="5" t="str">
        <f t="shared" si="53"/>
        <v>LTSU_LV_DemandPEMBROKE RD E17</v>
      </c>
    </row>
    <row r="1107" spans="1:23" hidden="1">
      <c r="A1107" t="s">
        <v>416</v>
      </c>
      <c r="B1107" t="s">
        <v>268</v>
      </c>
      <c r="C1107" t="s">
        <v>48</v>
      </c>
      <c r="D1107" t="s">
        <v>406</v>
      </c>
      <c r="E1107" s="3">
        <v>0.4</v>
      </c>
      <c r="F1107" t="s">
        <v>410</v>
      </c>
      <c r="G1107" t="str">
        <f t="shared" si="51"/>
        <v>LTSU_LV_DemandPENDENNIS RDWinter 2027/28</v>
      </c>
      <c r="H1107" t="s">
        <v>408</v>
      </c>
      <c r="I1107" s="64">
        <v>3.9493590599999975E-2</v>
      </c>
      <c r="J1107" s="5">
        <v>46692</v>
      </c>
      <c r="K1107" s="5">
        <v>46843</v>
      </c>
      <c r="L1107" t="s">
        <v>409</v>
      </c>
      <c r="N1107" s="63">
        <v>0.75</v>
      </c>
      <c r="O1107" s="63">
        <v>0.83333333333333337</v>
      </c>
      <c r="P1107" s="63" t="str">
        <f t="shared" si="52"/>
        <v>18:00 - 20:00</v>
      </c>
      <c r="Q1107" t="s">
        <v>415</v>
      </c>
      <c r="R1107">
        <v>220</v>
      </c>
      <c r="S1107" t="s">
        <v>415</v>
      </c>
      <c r="T1107" t="s">
        <v>415</v>
      </c>
      <c r="U1107" t="s">
        <v>415</v>
      </c>
      <c r="V1107">
        <v>70</v>
      </c>
      <c r="W1107" s="5" t="str">
        <f t="shared" si="53"/>
        <v>LTSU_LV_DemandPENDENNIS RD</v>
      </c>
    </row>
    <row r="1108" spans="1:23" hidden="1">
      <c r="A1108" t="s">
        <v>416</v>
      </c>
      <c r="B1108" t="s">
        <v>269</v>
      </c>
      <c r="C1108" t="s">
        <v>48</v>
      </c>
      <c r="D1108" t="s">
        <v>414</v>
      </c>
      <c r="E1108" s="3">
        <v>0.4</v>
      </c>
      <c r="F1108" t="s">
        <v>410</v>
      </c>
      <c r="G1108" t="str">
        <f t="shared" si="51"/>
        <v>LTSU_LV_DemandPENRITH ROADWinter 2027/28</v>
      </c>
      <c r="H1108" t="s">
        <v>408</v>
      </c>
      <c r="I1108" s="64">
        <v>2.138754350000005E-2</v>
      </c>
      <c r="J1108" s="5">
        <v>46692</v>
      </c>
      <c r="K1108" s="5">
        <v>46843</v>
      </c>
      <c r="L1108" t="s">
        <v>409</v>
      </c>
      <c r="N1108" s="63">
        <v>0.75</v>
      </c>
      <c r="O1108" s="63">
        <v>0.83333333333333337</v>
      </c>
      <c r="P1108" s="63" t="str">
        <f t="shared" si="52"/>
        <v>18:00 - 20:00</v>
      </c>
      <c r="Q1108" t="s">
        <v>415</v>
      </c>
      <c r="R1108">
        <v>220</v>
      </c>
      <c r="S1108" t="s">
        <v>415</v>
      </c>
      <c r="T1108" t="s">
        <v>415</v>
      </c>
      <c r="U1108" t="s">
        <v>415</v>
      </c>
      <c r="V1108">
        <v>70</v>
      </c>
      <c r="W1108" s="5" t="str">
        <f t="shared" si="53"/>
        <v>LTSU_LV_DemandPENRITH ROAD</v>
      </c>
    </row>
    <row r="1109" spans="1:23" hidden="1">
      <c r="A1109" t="s">
        <v>416</v>
      </c>
      <c r="B1109" t="s">
        <v>270</v>
      </c>
      <c r="C1109" t="s">
        <v>48</v>
      </c>
      <c r="D1109" t="s">
        <v>413</v>
      </c>
      <c r="E1109" s="3">
        <v>0.4</v>
      </c>
      <c r="F1109" t="s">
        <v>410</v>
      </c>
      <c r="G1109" t="str">
        <f t="shared" si="51"/>
        <v>LTSU_LV_DemandPHIPPS BRIDGE ROAD 273Winter 2027/28</v>
      </c>
      <c r="H1109" t="s">
        <v>408</v>
      </c>
      <c r="I1109" s="64">
        <v>4.0426481000000014E-2</v>
      </c>
      <c r="J1109" s="5">
        <v>46692</v>
      </c>
      <c r="K1109" s="5">
        <v>46843</v>
      </c>
      <c r="L1109" t="s">
        <v>409</v>
      </c>
      <c r="N1109" s="63">
        <v>0.75</v>
      </c>
      <c r="O1109" s="63">
        <v>0.83333333333333337</v>
      </c>
      <c r="P1109" s="63" t="str">
        <f t="shared" si="52"/>
        <v>18:00 - 20:00</v>
      </c>
      <c r="Q1109" t="s">
        <v>415</v>
      </c>
      <c r="R1109">
        <v>220</v>
      </c>
      <c r="S1109" t="s">
        <v>415</v>
      </c>
      <c r="T1109" t="s">
        <v>415</v>
      </c>
      <c r="U1109" t="s">
        <v>415</v>
      </c>
      <c r="V1109">
        <v>70</v>
      </c>
      <c r="W1109" s="5" t="str">
        <f t="shared" si="53"/>
        <v>LTSU_LV_DemandPHIPPS BRIDGE ROAD 273</v>
      </c>
    </row>
    <row r="1110" spans="1:23" hidden="1">
      <c r="A1110" t="s">
        <v>416</v>
      </c>
      <c r="B1110" t="s">
        <v>271</v>
      </c>
      <c r="C1110" t="s">
        <v>48</v>
      </c>
      <c r="D1110" t="s">
        <v>406</v>
      </c>
      <c r="E1110" s="3">
        <v>0.4</v>
      </c>
      <c r="F1110" t="s">
        <v>410</v>
      </c>
      <c r="G1110" t="str">
        <f t="shared" si="51"/>
        <v>LTSU_LV_DemandPINE GDNSWinter 2027/28</v>
      </c>
      <c r="H1110" t="s">
        <v>408</v>
      </c>
      <c r="I1110" s="64">
        <v>1.091652200000004E-2</v>
      </c>
      <c r="J1110" s="5">
        <v>46692</v>
      </c>
      <c r="K1110" s="5">
        <v>46843</v>
      </c>
      <c r="L1110" t="s">
        <v>409</v>
      </c>
      <c r="N1110" s="63">
        <v>0.75</v>
      </c>
      <c r="O1110" s="63">
        <v>0.83333333333333337</v>
      </c>
      <c r="P1110" s="63" t="str">
        <f t="shared" si="52"/>
        <v>18:00 - 20:00</v>
      </c>
      <c r="Q1110" t="s">
        <v>415</v>
      </c>
      <c r="R1110">
        <v>220</v>
      </c>
      <c r="S1110" t="s">
        <v>415</v>
      </c>
      <c r="T1110" t="s">
        <v>415</v>
      </c>
      <c r="U1110" t="s">
        <v>415</v>
      </c>
      <c r="V1110">
        <v>70</v>
      </c>
      <c r="W1110" s="5" t="str">
        <f t="shared" si="53"/>
        <v>LTSU_LV_DemandPINE GDNS</v>
      </c>
    </row>
    <row r="1111" spans="1:23" hidden="1">
      <c r="A1111" t="s">
        <v>416</v>
      </c>
      <c r="B1111" t="s">
        <v>272</v>
      </c>
      <c r="C1111" t="s">
        <v>48</v>
      </c>
      <c r="D1111" t="s">
        <v>406</v>
      </c>
      <c r="E1111" s="3">
        <v>0.4</v>
      </c>
      <c r="F1111" t="s">
        <v>410</v>
      </c>
      <c r="G1111" t="str">
        <f t="shared" si="51"/>
        <v>LTSU_LV_DemandPIT RDWinter 2027/28</v>
      </c>
      <c r="H1111" t="s">
        <v>408</v>
      </c>
      <c r="I1111" s="64">
        <v>7.4991500954999971E-2</v>
      </c>
      <c r="J1111" s="5">
        <v>46692</v>
      </c>
      <c r="K1111" s="5">
        <v>46843</v>
      </c>
      <c r="L1111" t="s">
        <v>409</v>
      </c>
      <c r="N1111" s="63">
        <v>0.75</v>
      </c>
      <c r="O1111" s="63">
        <v>0.83333333333333337</v>
      </c>
      <c r="P1111" s="63" t="str">
        <f t="shared" si="52"/>
        <v>18:00 - 20:00</v>
      </c>
      <c r="Q1111" t="s">
        <v>415</v>
      </c>
      <c r="R1111">
        <v>220</v>
      </c>
      <c r="S1111" t="s">
        <v>415</v>
      </c>
      <c r="T1111" t="s">
        <v>415</v>
      </c>
      <c r="U1111" t="s">
        <v>415</v>
      </c>
      <c r="V1111">
        <v>70</v>
      </c>
      <c r="W1111" s="5" t="str">
        <f t="shared" si="53"/>
        <v>LTSU_LV_DemandPIT RD</v>
      </c>
    </row>
    <row r="1112" spans="1:23" hidden="1">
      <c r="A1112" t="s">
        <v>416</v>
      </c>
      <c r="B1112" t="s">
        <v>273</v>
      </c>
      <c r="C1112" t="s">
        <v>48</v>
      </c>
      <c r="D1112" t="s">
        <v>406</v>
      </c>
      <c r="E1112" s="3">
        <v>0.4</v>
      </c>
      <c r="F1112" t="s">
        <v>410</v>
      </c>
      <c r="G1112" t="str">
        <f t="shared" si="51"/>
        <v>LTSU_LV_DemandPLUMSTEAD RD ESTWinter 2027/28</v>
      </c>
      <c r="H1112" t="s">
        <v>408</v>
      </c>
      <c r="I1112" s="64">
        <v>0.11176153850000003</v>
      </c>
      <c r="J1112" s="5">
        <v>46692</v>
      </c>
      <c r="K1112" s="5">
        <v>46843</v>
      </c>
      <c r="L1112" t="s">
        <v>409</v>
      </c>
      <c r="N1112" s="63">
        <v>0.75</v>
      </c>
      <c r="O1112" s="63">
        <v>0.83333333333333337</v>
      </c>
      <c r="P1112" s="63" t="str">
        <f t="shared" si="52"/>
        <v>18:00 - 20:00</v>
      </c>
      <c r="Q1112" t="s">
        <v>415</v>
      </c>
      <c r="R1112">
        <v>220</v>
      </c>
      <c r="S1112" t="s">
        <v>415</v>
      </c>
      <c r="T1112" t="s">
        <v>415</v>
      </c>
      <c r="U1112" t="s">
        <v>415</v>
      </c>
      <c r="V1112">
        <v>70</v>
      </c>
      <c r="W1112" s="5" t="str">
        <f t="shared" si="53"/>
        <v>LTSU_LV_DemandPLUMSTEAD RD EST</v>
      </c>
    </row>
    <row r="1113" spans="1:23" hidden="1">
      <c r="A1113" t="s">
        <v>416</v>
      </c>
      <c r="B1113" t="s">
        <v>274</v>
      </c>
      <c r="C1113" t="s">
        <v>48</v>
      </c>
      <c r="D1113" t="s">
        <v>414</v>
      </c>
      <c r="E1113" s="3">
        <v>0.4</v>
      </c>
      <c r="F1113" t="s">
        <v>410</v>
      </c>
      <c r="G1113" t="str">
        <f t="shared" si="51"/>
        <v>LTSU_LV_DemandPOLLARDS HILL NORTHWinter 2027/28</v>
      </c>
      <c r="H1113" t="s">
        <v>408</v>
      </c>
      <c r="I1113" s="64">
        <v>9.1498019199999989E-2</v>
      </c>
      <c r="J1113" s="5">
        <v>46692</v>
      </c>
      <c r="K1113" s="5">
        <v>46843</v>
      </c>
      <c r="L1113" t="s">
        <v>409</v>
      </c>
      <c r="N1113" s="63">
        <v>0.75</v>
      </c>
      <c r="O1113" s="63">
        <v>0.83333333333333337</v>
      </c>
      <c r="P1113" s="63" t="str">
        <f t="shared" si="52"/>
        <v>18:00 - 20:00</v>
      </c>
      <c r="Q1113" t="s">
        <v>415</v>
      </c>
      <c r="R1113">
        <v>220</v>
      </c>
      <c r="S1113" t="s">
        <v>415</v>
      </c>
      <c r="T1113" t="s">
        <v>415</v>
      </c>
      <c r="U1113" t="s">
        <v>415</v>
      </c>
      <c r="V1113">
        <v>70</v>
      </c>
      <c r="W1113" s="5" t="str">
        <f t="shared" si="53"/>
        <v>LTSU_LV_DemandPOLLARDS HILL NORTH</v>
      </c>
    </row>
    <row r="1114" spans="1:23" hidden="1">
      <c r="A1114" t="s">
        <v>416</v>
      </c>
      <c r="B1114" t="s">
        <v>275</v>
      </c>
      <c r="C1114" t="s">
        <v>48</v>
      </c>
      <c r="D1114" t="s">
        <v>413</v>
      </c>
      <c r="E1114" s="3">
        <v>0.4</v>
      </c>
      <c r="F1114" t="s">
        <v>410</v>
      </c>
      <c r="G1114" t="str">
        <f t="shared" si="51"/>
        <v>LTSU_LV_DemandPOMEROY STWinter 2027/28</v>
      </c>
      <c r="H1114" t="s">
        <v>408</v>
      </c>
      <c r="I1114" s="64">
        <v>3.944918350000004E-2</v>
      </c>
      <c r="J1114" s="5">
        <v>46692</v>
      </c>
      <c r="K1114" s="5">
        <v>46843</v>
      </c>
      <c r="L1114" t="s">
        <v>409</v>
      </c>
      <c r="N1114" s="63">
        <v>0.75</v>
      </c>
      <c r="O1114" s="63">
        <v>0.83333333333333337</v>
      </c>
      <c r="P1114" s="63" t="str">
        <f t="shared" si="52"/>
        <v>18:00 - 20:00</v>
      </c>
      <c r="Q1114" t="s">
        <v>415</v>
      </c>
      <c r="R1114">
        <v>220</v>
      </c>
      <c r="S1114" t="s">
        <v>415</v>
      </c>
      <c r="T1114" t="s">
        <v>415</v>
      </c>
      <c r="U1114" t="s">
        <v>415</v>
      </c>
      <c r="V1114">
        <v>70</v>
      </c>
      <c r="W1114" s="5" t="str">
        <f t="shared" si="53"/>
        <v>LTSU_LV_DemandPOMEROY ST</v>
      </c>
    </row>
    <row r="1115" spans="1:23" hidden="1">
      <c r="A1115" t="s">
        <v>416</v>
      </c>
      <c r="B1115" t="s">
        <v>276</v>
      </c>
      <c r="C1115" t="s">
        <v>48</v>
      </c>
      <c r="D1115" t="s">
        <v>413</v>
      </c>
      <c r="E1115" s="3">
        <v>0.4</v>
      </c>
      <c r="F1115" t="s">
        <v>410</v>
      </c>
      <c r="G1115" t="str">
        <f t="shared" si="51"/>
        <v>LTSU_LV_DemandPOPLARS RDWinter 2027/28</v>
      </c>
      <c r="H1115" t="s">
        <v>408</v>
      </c>
      <c r="I1115" s="64">
        <v>1.7897409999999999E-2</v>
      </c>
      <c r="J1115" s="5">
        <v>46692</v>
      </c>
      <c r="K1115" s="5">
        <v>46843</v>
      </c>
      <c r="L1115" t="s">
        <v>409</v>
      </c>
      <c r="N1115" s="63">
        <v>0.75</v>
      </c>
      <c r="O1115" s="63">
        <v>0.83333333333333337</v>
      </c>
      <c r="P1115" s="63" t="str">
        <f t="shared" si="52"/>
        <v>18:00 - 20:00</v>
      </c>
      <c r="Q1115" t="s">
        <v>415</v>
      </c>
      <c r="R1115">
        <v>220</v>
      </c>
      <c r="S1115" t="s">
        <v>415</v>
      </c>
      <c r="T1115" t="s">
        <v>415</v>
      </c>
      <c r="U1115" t="s">
        <v>415</v>
      </c>
      <c r="V1115">
        <v>70</v>
      </c>
      <c r="W1115" s="5" t="str">
        <f t="shared" si="53"/>
        <v>LTSU_LV_DemandPOPLARS RD</v>
      </c>
    </row>
    <row r="1116" spans="1:23" hidden="1">
      <c r="A1116" t="s">
        <v>416</v>
      </c>
      <c r="B1116" t="s">
        <v>277</v>
      </c>
      <c r="C1116" t="s">
        <v>48</v>
      </c>
      <c r="D1116" t="s">
        <v>413</v>
      </c>
      <c r="E1116" s="3">
        <v>0.4</v>
      </c>
      <c r="F1116" t="s">
        <v>410</v>
      </c>
      <c r="G1116" t="str">
        <f t="shared" si="51"/>
        <v>LTSU_LV_DemandPORTWAYWinter 2027/28</v>
      </c>
      <c r="H1116" t="s">
        <v>408</v>
      </c>
      <c r="I1116" s="64">
        <v>0.01</v>
      </c>
      <c r="J1116" s="5">
        <v>46692</v>
      </c>
      <c r="K1116" s="5">
        <v>46843</v>
      </c>
      <c r="L1116" t="s">
        <v>409</v>
      </c>
      <c r="N1116" s="63">
        <v>0.75</v>
      </c>
      <c r="O1116" s="63">
        <v>0.83333333333333337</v>
      </c>
      <c r="P1116" s="63" t="str">
        <f t="shared" si="52"/>
        <v>18:00 - 20:00</v>
      </c>
      <c r="Q1116" t="s">
        <v>415</v>
      </c>
      <c r="R1116">
        <v>220</v>
      </c>
      <c r="S1116" t="s">
        <v>415</v>
      </c>
      <c r="T1116" t="s">
        <v>415</v>
      </c>
      <c r="U1116" t="s">
        <v>415</v>
      </c>
      <c r="V1116">
        <v>70</v>
      </c>
      <c r="W1116" s="5" t="str">
        <f t="shared" si="53"/>
        <v>LTSU_LV_DemandPORTWAY</v>
      </c>
    </row>
    <row r="1117" spans="1:23" hidden="1">
      <c r="A1117" t="s">
        <v>416</v>
      </c>
      <c r="B1117" t="s">
        <v>278</v>
      </c>
      <c r="C1117" t="s">
        <v>48</v>
      </c>
      <c r="D1117" t="s">
        <v>413</v>
      </c>
      <c r="E1117" s="3">
        <v>0.4</v>
      </c>
      <c r="F1117" t="s">
        <v>410</v>
      </c>
      <c r="G1117" t="str">
        <f t="shared" si="51"/>
        <v>LTSU_LV_DemandPRINCE REGENT LN 221AWinter 2027/28</v>
      </c>
      <c r="H1117" t="s">
        <v>408</v>
      </c>
      <c r="I1117" s="64">
        <v>2.707109750000003E-2</v>
      </c>
      <c r="J1117" s="5">
        <v>46692</v>
      </c>
      <c r="K1117" s="5">
        <v>46843</v>
      </c>
      <c r="L1117" t="s">
        <v>409</v>
      </c>
      <c r="N1117" s="63">
        <v>0.75</v>
      </c>
      <c r="O1117" s="63">
        <v>0.83333333333333337</v>
      </c>
      <c r="P1117" s="63" t="str">
        <f t="shared" si="52"/>
        <v>18:00 - 20:00</v>
      </c>
      <c r="Q1117" t="s">
        <v>415</v>
      </c>
      <c r="R1117">
        <v>220</v>
      </c>
      <c r="S1117" t="s">
        <v>415</v>
      </c>
      <c r="T1117" t="s">
        <v>415</v>
      </c>
      <c r="U1117" t="s">
        <v>415</v>
      </c>
      <c r="V1117">
        <v>70</v>
      </c>
      <c r="W1117" s="5" t="str">
        <f t="shared" si="53"/>
        <v>LTSU_LV_DemandPRINCE REGENT LN 221A</v>
      </c>
    </row>
    <row r="1118" spans="1:23" hidden="1">
      <c r="A1118" t="s">
        <v>416</v>
      </c>
      <c r="B1118" t="s">
        <v>279</v>
      </c>
      <c r="C1118" t="s">
        <v>48</v>
      </c>
      <c r="D1118" t="s">
        <v>414</v>
      </c>
      <c r="E1118" s="3">
        <v>0.4</v>
      </c>
      <c r="F1118" t="s">
        <v>410</v>
      </c>
      <c r="G1118" t="str">
        <f t="shared" si="51"/>
        <v>LTSU_LV_DemandPRIORY ROADWinter 2027/28</v>
      </c>
      <c r="H1118" t="s">
        <v>408</v>
      </c>
      <c r="I1118" s="64">
        <v>0.13617940699999997</v>
      </c>
      <c r="J1118" s="5">
        <v>46692</v>
      </c>
      <c r="K1118" s="5">
        <v>46843</v>
      </c>
      <c r="L1118" t="s">
        <v>409</v>
      </c>
      <c r="N1118" s="63">
        <v>0.75</v>
      </c>
      <c r="O1118" s="63">
        <v>0.83333333333333337</v>
      </c>
      <c r="P1118" s="63" t="str">
        <f t="shared" si="52"/>
        <v>18:00 - 20:00</v>
      </c>
      <c r="Q1118" t="s">
        <v>415</v>
      </c>
      <c r="R1118">
        <v>220</v>
      </c>
      <c r="S1118" t="s">
        <v>415</v>
      </c>
      <c r="T1118" t="s">
        <v>415</v>
      </c>
      <c r="U1118" t="s">
        <v>415</v>
      </c>
      <c r="V1118">
        <v>70</v>
      </c>
      <c r="W1118" s="5" t="str">
        <f t="shared" si="53"/>
        <v>LTSU_LV_DemandPRIORY ROAD</v>
      </c>
    </row>
    <row r="1119" spans="1:23" hidden="1">
      <c r="A1119" t="s">
        <v>416</v>
      </c>
      <c r="B1119" t="s">
        <v>280</v>
      </c>
      <c r="C1119" t="s">
        <v>48</v>
      </c>
      <c r="D1119" t="s">
        <v>413</v>
      </c>
      <c r="E1119" s="3">
        <v>0.4</v>
      </c>
      <c r="F1119" t="s">
        <v>410</v>
      </c>
      <c r="G1119" t="str">
        <f t="shared" si="51"/>
        <v>LTSU_LV_DemandQUANTOCK RDWinter 2027/28</v>
      </c>
      <c r="H1119" t="s">
        <v>408</v>
      </c>
      <c r="I1119" s="64">
        <v>2.2587807500000001E-2</v>
      </c>
      <c r="J1119" s="5">
        <v>46692</v>
      </c>
      <c r="K1119" s="5">
        <v>46843</v>
      </c>
      <c r="L1119" t="s">
        <v>409</v>
      </c>
      <c r="N1119" s="63">
        <v>0.75</v>
      </c>
      <c r="O1119" s="63">
        <v>0.83333333333333337</v>
      </c>
      <c r="P1119" s="63" t="str">
        <f t="shared" si="52"/>
        <v>18:00 - 20:00</v>
      </c>
      <c r="Q1119" t="s">
        <v>415</v>
      </c>
      <c r="R1119">
        <v>220</v>
      </c>
      <c r="S1119" t="s">
        <v>415</v>
      </c>
      <c r="T1119" t="s">
        <v>415</v>
      </c>
      <c r="U1119" t="s">
        <v>415</v>
      </c>
      <c r="V1119">
        <v>70</v>
      </c>
      <c r="W1119" s="5" t="str">
        <f t="shared" si="53"/>
        <v>LTSU_LV_DemandQUANTOCK RD</v>
      </c>
    </row>
    <row r="1120" spans="1:23" hidden="1">
      <c r="A1120" t="s">
        <v>416</v>
      </c>
      <c r="B1120" t="s">
        <v>281</v>
      </c>
      <c r="C1120" t="s">
        <v>48</v>
      </c>
      <c r="D1120" t="s">
        <v>406</v>
      </c>
      <c r="E1120" s="3">
        <v>0.4</v>
      </c>
      <c r="F1120" t="s">
        <v>410</v>
      </c>
      <c r="G1120" t="str">
        <f t="shared" si="51"/>
        <v>LTSU_LV_DemandQUEENS PARK SCHOOLSWinter 2027/28</v>
      </c>
      <c r="H1120" t="s">
        <v>408</v>
      </c>
      <c r="I1120" s="64">
        <v>1.5374936499999992E-2</v>
      </c>
      <c r="J1120" s="5">
        <v>46692</v>
      </c>
      <c r="K1120" s="5">
        <v>46843</v>
      </c>
      <c r="L1120" t="s">
        <v>409</v>
      </c>
      <c r="N1120" s="63">
        <v>0.75</v>
      </c>
      <c r="O1120" s="63">
        <v>0.83333333333333337</v>
      </c>
      <c r="P1120" s="63" t="str">
        <f t="shared" si="52"/>
        <v>18:00 - 20:00</v>
      </c>
      <c r="Q1120" t="s">
        <v>415</v>
      </c>
      <c r="R1120">
        <v>220</v>
      </c>
      <c r="S1120" t="s">
        <v>415</v>
      </c>
      <c r="T1120" t="s">
        <v>415</v>
      </c>
      <c r="U1120" t="s">
        <v>415</v>
      </c>
      <c r="V1120">
        <v>70</v>
      </c>
      <c r="W1120" s="5" t="str">
        <f t="shared" si="53"/>
        <v>LTSU_LV_DemandQUEENS PARK SCHOOLS</v>
      </c>
    </row>
    <row r="1121" spans="1:23" hidden="1">
      <c r="A1121" t="s">
        <v>416</v>
      </c>
      <c r="B1121" t="s">
        <v>282</v>
      </c>
      <c r="C1121" t="s">
        <v>48</v>
      </c>
      <c r="D1121" t="s">
        <v>414</v>
      </c>
      <c r="E1121" s="3">
        <v>0.4</v>
      </c>
      <c r="F1121" t="s">
        <v>410</v>
      </c>
      <c r="G1121" t="str">
        <f t="shared" si="51"/>
        <v>LTSU_LV_DemandQUEENS ROAD WALLINGTONWinter 2027/28</v>
      </c>
      <c r="H1121" t="s">
        <v>408</v>
      </c>
      <c r="I1121" s="64">
        <v>3.8635808000000001E-2</v>
      </c>
      <c r="J1121" s="5">
        <v>46692</v>
      </c>
      <c r="K1121" s="5">
        <v>46843</v>
      </c>
      <c r="L1121" t="s">
        <v>409</v>
      </c>
      <c r="N1121" s="63">
        <v>0.75</v>
      </c>
      <c r="O1121" s="63">
        <v>0.83333333333333337</v>
      </c>
      <c r="P1121" s="63" t="str">
        <f t="shared" si="52"/>
        <v>18:00 - 20:00</v>
      </c>
      <c r="Q1121" t="s">
        <v>415</v>
      </c>
      <c r="R1121">
        <v>220</v>
      </c>
      <c r="S1121" t="s">
        <v>415</v>
      </c>
      <c r="T1121" t="s">
        <v>415</v>
      </c>
      <c r="U1121" t="s">
        <v>415</v>
      </c>
      <c r="V1121">
        <v>70</v>
      </c>
      <c r="W1121" s="5" t="str">
        <f t="shared" si="53"/>
        <v>LTSU_LV_DemandQUEENS ROAD WALLINGTON</v>
      </c>
    </row>
    <row r="1122" spans="1:23" hidden="1">
      <c r="A1122" t="s">
        <v>416</v>
      </c>
      <c r="B1122" t="s">
        <v>283</v>
      </c>
      <c r="C1122" t="s">
        <v>48</v>
      </c>
      <c r="D1122" t="s">
        <v>414</v>
      </c>
      <c r="E1122" s="3">
        <v>0.4</v>
      </c>
      <c r="F1122" t="s">
        <v>410</v>
      </c>
      <c r="G1122" t="str">
        <f t="shared" si="51"/>
        <v>LTSU_LV_DemandQUEENSFIELDWinter 2027/28</v>
      </c>
      <c r="H1122" t="s">
        <v>408</v>
      </c>
      <c r="I1122" s="64">
        <v>7.9648642500000033E-2</v>
      </c>
      <c r="J1122" s="5">
        <v>46692</v>
      </c>
      <c r="K1122" s="5">
        <v>46843</v>
      </c>
      <c r="L1122" t="s">
        <v>409</v>
      </c>
      <c r="N1122" s="63">
        <v>0.75</v>
      </c>
      <c r="O1122" s="63">
        <v>0.83333333333333337</v>
      </c>
      <c r="P1122" s="63" t="str">
        <f t="shared" si="52"/>
        <v>18:00 - 20:00</v>
      </c>
      <c r="Q1122" t="s">
        <v>415</v>
      </c>
      <c r="R1122">
        <v>220</v>
      </c>
      <c r="S1122" t="s">
        <v>415</v>
      </c>
      <c r="T1122" t="s">
        <v>415</v>
      </c>
      <c r="U1122" t="s">
        <v>415</v>
      </c>
      <c r="V1122">
        <v>70</v>
      </c>
      <c r="W1122" s="5" t="str">
        <f t="shared" si="53"/>
        <v>LTSU_LV_DemandQUEENSFIELD</v>
      </c>
    </row>
    <row r="1123" spans="1:23" hidden="1">
      <c r="A1123" t="s">
        <v>416</v>
      </c>
      <c r="B1123" t="s">
        <v>284</v>
      </c>
      <c r="C1123" t="s">
        <v>48</v>
      </c>
      <c r="D1123" t="s">
        <v>414</v>
      </c>
      <c r="E1123" s="3">
        <v>0.4</v>
      </c>
      <c r="F1123" t="s">
        <v>410</v>
      </c>
      <c r="G1123" t="str">
        <f t="shared" si="51"/>
        <v>LTSU_LV_DemandR/O 66 OUTRAM ROADWinter 2027/28</v>
      </c>
      <c r="H1123" t="s">
        <v>408</v>
      </c>
      <c r="I1123" s="64">
        <v>1.1057678400000003E-2</v>
      </c>
      <c r="J1123" s="5">
        <v>46692</v>
      </c>
      <c r="K1123" s="5">
        <v>46843</v>
      </c>
      <c r="L1123" t="s">
        <v>409</v>
      </c>
      <c r="N1123" s="63">
        <v>0.75</v>
      </c>
      <c r="O1123" s="63">
        <v>0.83333333333333337</v>
      </c>
      <c r="P1123" s="63" t="str">
        <f t="shared" si="52"/>
        <v>18:00 - 20:00</v>
      </c>
      <c r="Q1123" t="s">
        <v>415</v>
      </c>
      <c r="R1123">
        <v>220</v>
      </c>
      <c r="S1123" t="s">
        <v>415</v>
      </c>
      <c r="T1123" t="s">
        <v>415</v>
      </c>
      <c r="U1123" t="s">
        <v>415</v>
      </c>
      <c r="V1123">
        <v>70</v>
      </c>
      <c r="W1123" s="5" t="str">
        <f t="shared" si="53"/>
        <v>LTSU_LV_DemandR/O 66 OUTRAM ROAD</v>
      </c>
    </row>
    <row r="1124" spans="1:23" hidden="1">
      <c r="A1124" t="s">
        <v>416</v>
      </c>
      <c r="B1124" t="s">
        <v>285</v>
      </c>
      <c r="C1124" t="s">
        <v>48</v>
      </c>
      <c r="D1124" t="s">
        <v>413</v>
      </c>
      <c r="E1124" s="3">
        <v>0.4</v>
      </c>
      <c r="F1124" t="s">
        <v>410</v>
      </c>
      <c r="G1124" t="str">
        <f t="shared" si="51"/>
        <v>LTSU_LV_DemandRAGLAN RD MANTEL METALWinter 2027/28</v>
      </c>
      <c r="H1124" t="s">
        <v>408</v>
      </c>
      <c r="I1124" s="64">
        <v>0.12498520400000002</v>
      </c>
      <c r="J1124" s="5">
        <v>46692</v>
      </c>
      <c r="K1124" s="5">
        <v>46843</v>
      </c>
      <c r="L1124" t="s">
        <v>409</v>
      </c>
      <c r="N1124" s="63">
        <v>0.75</v>
      </c>
      <c r="O1124" s="63">
        <v>0.83333333333333337</v>
      </c>
      <c r="P1124" s="63" t="str">
        <f t="shared" si="52"/>
        <v>18:00 - 20:00</v>
      </c>
      <c r="Q1124" t="s">
        <v>415</v>
      </c>
      <c r="R1124">
        <v>220</v>
      </c>
      <c r="S1124" t="s">
        <v>415</v>
      </c>
      <c r="T1124" t="s">
        <v>415</v>
      </c>
      <c r="U1124" t="s">
        <v>415</v>
      </c>
      <c r="V1124">
        <v>70</v>
      </c>
      <c r="W1124" s="5" t="str">
        <f t="shared" si="53"/>
        <v>LTSU_LV_DemandRAGLAN RD MANTEL METAL</v>
      </c>
    </row>
    <row r="1125" spans="1:23" hidden="1">
      <c r="A1125" t="s">
        <v>416</v>
      </c>
      <c r="B1125" t="s">
        <v>286</v>
      </c>
      <c r="C1125" t="s">
        <v>48</v>
      </c>
      <c r="D1125" t="s">
        <v>413</v>
      </c>
      <c r="E1125" s="3">
        <v>0.4</v>
      </c>
      <c r="F1125" t="s">
        <v>410</v>
      </c>
      <c r="G1125" t="str">
        <f t="shared" si="51"/>
        <v>LTSU_LV_DemandRAILTON RD ADJ 2Winter 2027/28</v>
      </c>
      <c r="H1125" t="s">
        <v>408</v>
      </c>
      <c r="I1125" s="64">
        <v>0.01</v>
      </c>
      <c r="J1125" s="5">
        <v>46692</v>
      </c>
      <c r="K1125" s="5">
        <v>46843</v>
      </c>
      <c r="L1125" t="s">
        <v>409</v>
      </c>
      <c r="N1125" s="63">
        <v>0.75</v>
      </c>
      <c r="O1125" s="63">
        <v>0.83333333333333337</v>
      </c>
      <c r="P1125" s="63" t="str">
        <f t="shared" si="52"/>
        <v>18:00 - 20:00</v>
      </c>
      <c r="Q1125" t="s">
        <v>415</v>
      </c>
      <c r="R1125">
        <v>220</v>
      </c>
      <c r="S1125" t="s">
        <v>415</v>
      </c>
      <c r="T1125" t="s">
        <v>415</v>
      </c>
      <c r="U1125" t="s">
        <v>415</v>
      </c>
      <c r="V1125">
        <v>70</v>
      </c>
      <c r="W1125" s="5" t="str">
        <f t="shared" si="53"/>
        <v>LTSU_LV_DemandRAILTON RD ADJ 2</v>
      </c>
    </row>
    <row r="1126" spans="1:23" hidden="1">
      <c r="A1126" t="s">
        <v>416</v>
      </c>
      <c r="B1126" t="s">
        <v>287</v>
      </c>
      <c r="C1126" t="s">
        <v>48</v>
      </c>
      <c r="D1126" t="s">
        <v>414</v>
      </c>
      <c r="E1126" s="3">
        <v>0.4</v>
      </c>
      <c r="F1126" t="s">
        <v>410</v>
      </c>
      <c r="G1126" t="str">
        <f t="shared" si="51"/>
        <v>LTSU_LV_DemandREAR OF 46 MAPLE ROADWinter 2027/28</v>
      </c>
      <c r="H1126" t="s">
        <v>408</v>
      </c>
      <c r="I1126" s="64">
        <v>2.0832404354999966E-2</v>
      </c>
      <c r="J1126" s="5">
        <v>46692</v>
      </c>
      <c r="K1126" s="5">
        <v>46843</v>
      </c>
      <c r="L1126" t="s">
        <v>409</v>
      </c>
      <c r="N1126" s="63">
        <v>0.75</v>
      </c>
      <c r="O1126" s="63">
        <v>0.83333333333333337</v>
      </c>
      <c r="P1126" s="63" t="str">
        <f t="shared" si="52"/>
        <v>18:00 - 20:00</v>
      </c>
      <c r="Q1126" t="s">
        <v>415</v>
      </c>
      <c r="R1126">
        <v>220</v>
      </c>
      <c r="S1126" t="s">
        <v>415</v>
      </c>
      <c r="T1126" t="s">
        <v>415</v>
      </c>
      <c r="U1126" t="s">
        <v>415</v>
      </c>
      <c r="V1126">
        <v>70</v>
      </c>
      <c r="W1126" s="5" t="str">
        <f t="shared" si="53"/>
        <v>LTSU_LV_DemandREAR OF 46 MAPLE ROAD</v>
      </c>
    </row>
    <row r="1127" spans="1:23" hidden="1">
      <c r="A1127" t="s">
        <v>416</v>
      </c>
      <c r="B1127" t="s">
        <v>288</v>
      </c>
      <c r="C1127" t="s">
        <v>48</v>
      </c>
      <c r="D1127" t="s">
        <v>414</v>
      </c>
      <c r="E1127" s="3">
        <v>0.4</v>
      </c>
      <c r="F1127" t="s">
        <v>410</v>
      </c>
      <c r="G1127" t="str">
        <f t="shared" si="51"/>
        <v>LTSU_LV_DemandREGINA ROAD (RISK SITE B)Winter 2027/28</v>
      </c>
      <c r="H1127" t="s">
        <v>408</v>
      </c>
      <c r="I1127" s="64">
        <v>0.01</v>
      </c>
      <c r="J1127" s="5">
        <v>46692</v>
      </c>
      <c r="K1127" s="5">
        <v>46843</v>
      </c>
      <c r="L1127" t="s">
        <v>409</v>
      </c>
      <c r="N1127" s="63">
        <v>0.75</v>
      </c>
      <c r="O1127" s="63">
        <v>0.83333333333333337</v>
      </c>
      <c r="P1127" s="63" t="str">
        <f t="shared" si="52"/>
        <v>18:00 - 20:00</v>
      </c>
      <c r="Q1127" t="s">
        <v>415</v>
      </c>
      <c r="R1127">
        <v>220</v>
      </c>
      <c r="S1127" t="s">
        <v>415</v>
      </c>
      <c r="T1127" t="s">
        <v>415</v>
      </c>
      <c r="U1127" t="s">
        <v>415</v>
      </c>
      <c r="V1127">
        <v>70</v>
      </c>
      <c r="W1127" s="5" t="str">
        <f t="shared" si="53"/>
        <v>LTSU_LV_DemandREGINA ROAD (RISK SITE B)</v>
      </c>
    </row>
    <row r="1128" spans="1:23" hidden="1">
      <c r="A1128" t="s">
        <v>416</v>
      </c>
      <c r="B1128" t="s">
        <v>289</v>
      </c>
      <c r="C1128" t="s">
        <v>48</v>
      </c>
      <c r="D1128" t="s">
        <v>414</v>
      </c>
      <c r="E1128" s="3">
        <v>0.4</v>
      </c>
      <c r="F1128" t="s">
        <v>410</v>
      </c>
      <c r="G1128" t="str">
        <f t="shared" si="51"/>
        <v>LTSU_LV_DemandRICKMAN HILLWinter 2027/28</v>
      </c>
      <c r="H1128" t="s">
        <v>408</v>
      </c>
      <c r="I1128" s="64">
        <v>5.700318449999997E-2</v>
      </c>
      <c r="J1128" s="5">
        <v>46692</v>
      </c>
      <c r="K1128" s="5">
        <v>46843</v>
      </c>
      <c r="L1128" t="s">
        <v>409</v>
      </c>
      <c r="N1128" s="63">
        <v>0.75</v>
      </c>
      <c r="O1128" s="63">
        <v>0.83333333333333337</v>
      </c>
      <c r="P1128" s="63" t="str">
        <f t="shared" si="52"/>
        <v>18:00 - 20:00</v>
      </c>
      <c r="Q1128" t="s">
        <v>415</v>
      </c>
      <c r="R1128">
        <v>220</v>
      </c>
      <c r="S1128" t="s">
        <v>415</v>
      </c>
      <c r="T1128" t="s">
        <v>415</v>
      </c>
      <c r="U1128" t="s">
        <v>415</v>
      </c>
      <c r="V1128">
        <v>70</v>
      </c>
      <c r="W1128" s="5" t="str">
        <f t="shared" si="53"/>
        <v>LTSU_LV_DemandRICKMAN HILL</v>
      </c>
    </row>
    <row r="1129" spans="1:23" hidden="1">
      <c r="A1129" t="s">
        <v>416</v>
      </c>
      <c r="B1129" t="s">
        <v>290</v>
      </c>
      <c r="C1129" t="s">
        <v>48</v>
      </c>
      <c r="D1129" t="s">
        <v>413</v>
      </c>
      <c r="E1129" s="3">
        <v>0.4</v>
      </c>
      <c r="F1129" t="s">
        <v>410</v>
      </c>
      <c r="G1129" t="str">
        <f t="shared" si="51"/>
        <v>LTSU_LV_DemandROMFORD RD 165Winter 2027/28</v>
      </c>
      <c r="H1129" t="s">
        <v>408</v>
      </c>
      <c r="I1129" s="64">
        <v>1.4093899999999993E-2</v>
      </c>
      <c r="J1129" s="5">
        <v>46692</v>
      </c>
      <c r="K1129" s="5">
        <v>46843</v>
      </c>
      <c r="L1129" t="s">
        <v>409</v>
      </c>
      <c r="N1129" s="63">
        <v>0.75</v>
      </c>
      <c r="O1129" s="63">
        <v>0.83333333333333337</v>
      </c>
      <c r="P1129" s="63" t="str">
        <f t="shared" si="52"/>
        <v>18:00 - 20:00</v>
      </c>
      <c r="Q1129" t="s">
        <v>415</v>
      </c>
      <c r="R1129">
        <v>220</v>
      </c>
      <c r="S1129" t="s">
        <v>415</v>
      </c>
      <c r="T1129" t="s">
        <v>415</v>
      </c>
      <c r="U1129" t="s">
        <v>415</v>
      </c>
      <c r="V1129">
        <v>70</v>
      </c>
      <c r="W1129" s="5" t="str">
        <f t="shared" si="53"/>
        <v>LTSU_LV_DemandROMFORD RD 165</v>
      </c>
    </row>
    <row r="1130" spans="1:23" hidden="1">
      <c r="A1130" t="s">
        <v>416</v>
      </c>
      <c r="B1130" t="s">
        <v>291</v>
      </c>
      <c r="C1130" t="s">
        <v>48</v>
      </c>
      <c r="D1130" t="s">
        <v>413</v>
      </c>
      <c r="E1130" s="3">
        <v>0.4</v>
      </c>
      <c r="F1130" t="s">
        <v>410</v>
      </c>
      <c r="G1130" t="str">
        <f t="shared" si="51"/>
        <v>LTSU_LV_DemandROMFORD RD 540Winter 2027/28</v>
      </c>
      <c r="H1130" t="s">
        <v>408</v>
      </c>
      <c r="I1130" s="64">
        <v>7.2023287999999921E-2</v>
      </c>
      <c r="J1130" s="5">
        <v>46692</v>
      </c>
      <c r="K1130" s="5">
        <v>46843</v>
      </c>
      <c r="L1130" t="s">
        <v>409</v>
      </c>
      <c r="N1130" s="63">
        <v>0.75</v>
      </c>
      <c r="O1130" s="63">
        <v>0.83333333333333337</v>
      </c>
      <c r="P1130" s="63" t="str">
        <f t="shared" si="52"/>
        <v>18:00 - 20:00</v>
      </c>
      <c r="Q1130" t="s">
        <v>415</v>
      </c>
      <c r="R1130">
        <v>220</v>
      </c>
      <c r="S1130" t="s">
        <v>415</v>
      </c>
      <c r="T1130" t="s">
        <v>415</v>
      </c>
      <c r="U1130" t="s">
        <v>415</v>
      </c>
      <c r="V1130">
        <v>70</v>
      </c>
      <c r="W1130" s="5" t="str">
        <f t="shared" si="53"/>
        <v>LTSU_LV_DemandROMFORD RD 540</v>
      </c>
    </row>
    <row r="1131" spans="1:23" hidden="1">
      <c r="A1131" t="s">
        <v>416</v>
      </c>
      <c r="B1131" t="s">
        <v>292</v>
      </c>
      <c r="C1131" t="s">
        <v>48</v>
      </c>
      <c r="D1131" t="s">
        <v>414</v>
      </c>
      <c r="E1131" s="3">
        <v>0.4</v>
      </c>
      <c r="F1131" t="s">
        <v>410</v>
      </c>
      <c r="G1131" t="str">
        <f t="shared" si="51"/>
        <v>LTSU_LV_DemandROPE WALKWinter 2027/28</v>
      </c>
      <c r="H1131" t="s">
        <v>408</v>
      </c>
      <c r="I1131" s="64">
        <v>1.2849739500000013E-2</v>
      </c>
      <c r="J1131" s="5">
        <v>46692</v>
      </c>
      <c r="K1131" s="5">
        <v>46843</v>
      </c>
      <c r="L1131" t="s">
        <v>409</v>
      </c>
      <c r="N1131" s="63">
        <v>0.75</v>
      </c>
      <c r="O1131" s="63">
        <v>0.83333333333333337</v>
      </c>
      <c r="P1131" s="63" t="str">
        <f t="shared" si="52"/>
        <v>18:00 - 20:00</v>
      </c>
      <c r="Q1131" t="s">
        <v>415</v>
      </c>
      <c r="R1131">
        <v>220</v>
      </c>
      <c r="S1131" t="s">
        <v>415</v>
      </c>
      <c r="T1131" t="s">
        <v>415</v>
      </c>
      <c r="U1131" t="s">
        <v>415</v>
      </c>
      <c r="V1131">
        <v>70</v>
      </c>
      <c r="W1131" s="5" t="str">
        <f t="shared" si="53"/>
        <v>LTSU_LV_DemandROPE WALK</v>
      </c>
    </row>
    <row r="1132" spans="1:23" hidden="1">
      <c r="A1132" t="s">
        <v>416</v>
      </c>
      <c r="B1132" t="s">
        <v>293</v>
      </c>
      <c r="C1132" t="s">
        <v>48</v>
      </c>
      <c r="D1132" t="s">
        <v>406</v>
      </c>
      <c r="E1132" s="3">
        <v>0.4</v>
      </c>
      <c r="F1132" t="s">
        <v>410</v>
      </c>
      <c r="G1132" t="str">
        <f t="shared" si="51"/>
        <v>LTSU_LV_DemandROSEDALE WAYWinter 2027/28</v>
      </c>
      <c r="H1132" t="s">
        <v>408</v>
      </c>
      <c r="I1132" s="64">
        <v>2.8651517055000013E-2</v>
      </c>
      <c r="J1132" s="5">
        <v>46692</v>
      </c>
      <c r="K1132" s="5">
        <v>46843</v>
      </c>
      <c r="L1132" t="s">
        <v>409</v>
      </c>
      <c r="N1132" s="63">
        <v>0.75</v>
      </c>
      <c r="O1132" s="63">
        <v>0.83333333333333337</v>
      </c>
      <c r="P1132" s="63" t="str">
        <f t="shared" si="52"/>
        <v>18:00 - 20:00</v>
      </c>
      <c r="Q1132" t="s">
        <v>415</v>
      </c>
      <c r="R1132">
        <v>220</v>
      </c>
      <c r="S1132" t="s">
        <v>415</v>
      </c>
      <c r="T1132" t="s">
        <v>415</v>
      </c>
      <c r="U1132" t="s">
        <v>415</v>
      </c>
      <c r="V1132">
        <v>70</v>
      </c>
      <c r="W1132" s="5" t="str">
        <f t="shared" si="53"/>
        <v>LTSU_LV_DemandROSEDALE WAY</v>
      </c>
    </row>
    <row r="1133" spans="1:23" hidden="1">
      <c r="A1133" t="s">
        <v>416</v>
      </c>
      <c r="B1133" t="s">
        <v>294</v>
      </c>
      <c r="C1133" t="s">
        <v>48</v>
      </c>
      <c r="D1133" t="s">
        <v>406</v>
      </c>
      <c r="E1133" s="3">
        <v>0.4</v>
      </c>
      <c r="F1133" t="s">
        <v>410</v>
      </c>
      <c r="G1133" t="str">
        <f t="shared" si="51"/>
        <v>LTSU_LV_DemandROWLANDS RDWinter 2027/28</v>
      </c>
      <c r="H1133" t="s">
        <v>408</v>
      </c>
      <c r="I1133" s="64">
        <v>7.7889577200000004E-2</v>
      </c>
      <c r="J1133" s="5">
        <v>46692</v>
      </c>
      <c r="K1133" s="5">
        <v>46843</v>
      </c>
      <c r="L1133" t="s">
        <v>409</v>
      </c>
      <c r="N1133" s="63">
        <v>0.75</v>
      </c>
      <c r="O1133" s="63">
        <v>0.83333333333333337</v>
      </c>
      <c r="P1133" s="63" t="str">
        <f t="shared" si="52"/>
        <v>18:00 - 20:00</v>
      </c>
      <c r="Q1133" t="s">
        <v>415</v>
      </c>
      <c r="R1133">
        <v>220</v>
      </c>
      <c r="S1133" t="s">
        <v>415</v>
      </c>
      <c r="T1133" t="s">
        <v>415</v>
      </c>
      <c r="U1133" t="s">
        <v>415</v>
      </c>
      <c r="V1133">
        <v>70</v>
      </c>
      <c r="W1133" s="5" t="str">
        <f t="shared" si="53"/>
        <v>LTSU_LV_DemandROWLANDS RD</v>
      </c>
    </row>
    <row r="1134" spans="1:23" hidden="1">
      <c r="A1134" t="s">
        <v>416</v>
      </c>
      <c r="B1134" t="s">
        <v>295</v>
      </c>
      <c r="C1134" t="s">
        <v>48</v>
      </c>
      <c r="D1134" t="s">
        <v>413</v>
      </c>
      <c r="E1134" s="3">
        <v>0.4</v>
      </c>
      <c r="F1134" t="s">
        <v>410</v>
      </c>
      <c r="G1134" t="str">
        <f t="shared" si="51"/>
        <v>LTSU_LV_DemandROYAL CIRCUSWinter 2027/28</v>
      </c>
      <c r="H1134" t="s">
        <v>408</v>
      </c>
      <c r="I1134" s="64">
        <v>0.01</v>
      </c>
      <c r="J1134" s="5">
        <v>46692</v>
      </c>
      <c r="K1134" s="5">
        <v>46843</v>
      </c>
      <c r="L1134" t="s">
        <v>409</v>
      </c>
      <c r="N1134" s="63">
        <v>0.75</v>
      </c>
      <c r="O1134" s="63">
        <v>0.83333333333333337</v>
      </c>
      <c r="P1134" s="63" t="str">
        <f t="shared" si="52"/>
        <v>18:00 - 20:00</v>
      </c>
      <c r="Q1134" t="s">
        <v>415</v>
      </c>
      <c r="R1134">
        <v>220</v>
      </c>
      <c r="S1134" t="s">
        <v>415</v>
      </c>
      <c r="T1134" t="s">
        <v>415</v>
      </c>
      <c r="U1134" t="s">
        <v>415</v>
      </c>
      <c r="V1134">
        <v>70</v>
      </c>
      <c r="W1134" s="5" t="str">
        <f t="shared" si="53"/>
        <v>LTSU_LV_DemandROYAL CIRCUS</v>
      </c>
    </row>
    <row r="1135" spans="1:23" hidden="1">
      <c r="A1135" t="s">
        <v>416</v>
      </c>
      <c r="B1135" t="s">
        <v>296</v>
      </c>
      <c r="C1135" t="s">
        <v>48</v>
      </c>
      <c r="D1135" t="s">
        <v>413</v>
      </c>
      <c r="E1135" s="3">
        <v>0.4</v>
      </c>
      <c r="F1135" t="s">
        <v>410</v>
      </c>
      <c r="G1135" t="str">
        <f t="shared" si="51"/>
        <v>LTSU_LV_DemandRUGBY RD PORTERS LODGEWinter 2027/28</v>
      </c>
      <c r="H1135" t="s">
        <v>408</v>
      </c>
      <c r="I1135" s="64">
        <v>5.1141975499999992E-2</v>
      </c>
      <c r="J1135" s="5">
        <v>46692</v>
      </c>
      <c r="K1135" s="5">
        <v>46843</v>
      </c>
      <c r="L1135" t="s">
        <v>409</v>
      </c>
      <c r="N1135" s="63">
        <v>0.75</v>
      </c>
      <c r="O1135" s="63">
        <v>0.83333333333333337</v>
      </c>
      <c r="P1135" s="63" t="str">
        <f t="shared" si="52"/>
        <v>18:00 - 20:00</v>
      </c>
      <c r="Q1135" t="s">
        <v>415</v>
      </c>
      <c r="R1135">
        <v>220</v>
      </c>
      <c r="S1135" t="s">
        <v>415</v>
      </c>
      <c r="T1135" t="s">
        <v>415</v>
      </c>
      <c r="U1135" t="s">
        <v>415</v>
      </c>
      <c r="V1135">
        <v>70</v>
      </c>
      <c r="W1135" s="5" t="str">
        <f t="shared" si="53"/>
        <v>LTSU_LV_DemandRUGBY RD PORTERS LODGE</v>
      </c>
    </row>
    <row r="1136" spans="1:23" hidden="1">
      <c r="A1136" t="s">
        <v>416</v>
      </c>
      <c r="B1136" t="s">
        <v>297</v>
      </c>
      <c r="C1136" t="s">
        <v>48</v>
      </c>
      <c r="D1136" t="s">
        <v>414</v>
      </c>
      <c r="E1136" s="3">
        <v>0.4</v>
      </c>
      <c r="F1136" t="s">
        <v>410</v>
      </c>
      <c r="G1136" t="str">
        <f t="shared" si="51"/>
        <v>LTSU_LV_DemandRYFIELD ROADWinter 2027/28</v>
      </c>
      <c r="H1136" t="s">
        <v>408</v>
      </c>
      <c r="I1136" s="64">
        <v>1.8767500800000024E-2</v>
      </c>
      <c r="J1136" s="5">
        <v>46692</v>
      </c>
      <c r="K1136" s="5">
        <v>46843</v>
      </c>
      <c r="L1136" t="s">
        <v>409</v>
      </c>
      <c r="N1136" s="63">
        <v>0.75</v>
      </c>
      <c r="O1136" s="63">
        <v>0.83333333333333337</v>
      </c>
      <c r="P1136" s="63" t="str">
        <f t="shared" si="52"/>
        <v>18:00 - 20:00</v>
      </c>
      <c r="Q1136" t="s">
        <v>415</v>
      </c>
      <c r="R1136">
        <v>220</v>
      </c>
      <c r="S1136" t="s">
        <v>415</v>
      </c>
      <c r="T1136" t="s">
        <v>415</v>
      </c>
      <c r="U1136" t="s">
        <v>415</v>
      </c>
      <c r="V1136">
        <v>70</v>
      </c>
      <c r="W1136" s="5" t="str">
        <f t="shared" si="53"/>
        <v>LTSU_LV_DemandRYFIELD ROAD</v>
      </c>
    </row>
    <row r="1137" spans="1:23" hidden="1">
      <c r="A1137" t="s">
        <v>416</v>
      </c>
      <c r="B1137" t="s">
        <v>298</v>
      </c>
      <c r="C1137" t="s">
        <v>48</v>
      </c>
      <c r="D1137" t="s">
        <v>414</v>
      </c>
      <c r="E1137" s="3">
        <v>0.4</v>
      </c>
      <c r="F1137" t="s">
        <v>410</v>
      </c>
      <c r="G1137" t="str">
        <f t="shared" si="51"/>
        <v>LTSU_LV_DemandS P DWinter 2027/28</v>
      </c>
      <c r="H1137" t="s">
        <v>408</v>
      </c>
      <c r="I1137" s="64">
        <v>3.3578317499999975E-2</v>
      </c>
      <c r="J1137" s="5">
        <v>46692</v>
      </c>
      <c r="K1137" s="5">
        <v>46843</v>
      </c>
      <c r="L1137" t="s">
        <v>409</v>
      </c>
      <c r="N1137" s="63">
        <v>0.75</v>
      </c>
      <c r="O1137" s="63">
        <v>0.83333333333333337</v>
      </c>
      <c r="P1137" s="63" t="str">
        <f t="shared" si="52"/>
        <v>18:00 - 20:00</v>
      </c>
      <c r="Q1137" t="s">
        <v>415</v>
      </c>
      <c r="R1137">
        <v>220</v>
      </c>
      <c r="S1137" t="s">
        <v>415</v>
      </c>
      <c r="T1137" t="s">
        <v>415</v>
      </c>
      <c r="U1137" t="s">
        <v>415</v>
      </c>
      <c r="V1137">
        <v>70</v>
      </c>
      <c r="W1137" s="5" t="str">
        <f t="shared" si="53"/>
        <v>LTSU_LV_DemandS P D</v>
      </c>
    </row>
    <row r="1138" spans="1:23" hidden="1">
      <c r="A1138" t="s">
        <v>416</v>
      </c>
      <c r="B1138" t="s">
        <v>299</v>
      </c>
      <c r="C1138" t="s">
        <v>48</v>
      </c>
      <c r="D1138" t="s">
        <v>406</v>
      </c>
      <c r="E1138" s="3">
        <v>0.4</v>
      </c>
      <c r="F1138" t="s">
        <v>410</v>
      </c>
      <c r="G1138" t="str">
        <f t="shared" si="51"/>
        <v>LTSU_LV_DemandSALISBURY FOLLYWinter 2027/28</v>
      </c>
      <c r="H1138" t="s">
        <v>408</v>
      </c>
      <c r="I1138" s="64">
        <v>2.2065787800000035E-2</v>
      </c>
      <c r="J1138" s="5">
        <v>46692</v>
      </c>
      <c r="K1138" s="5">
        <v>46843</v>
      </c>
      <c r="L1138" t="s">
        <v>409</v>
      </c>
      <c r="N1138" s="63">
        <v>0.75</v>
      </c>
      <c r="O1138" s="63">
        <v>0.83333333333333337</v>
      </c>
      <c r="P1138" s="63" t="str">
        <f t="shared" si="52"/>
        <v>18:00 - 20:00</v>
      </c>
      <c r="Q1138" t="s">
        <v>415</v>
      </c>
      <c r="R1138">
        <v>220</v>
      </c>
      <c r="S1138" t="s">
        <v>415</v>
      </c>
      <c r="T1138" t="s">
        <v>415</v>
      </c>
      <c r="U1138" t="s">
        <v>415</v>
      </c>
      <c r="V1138">
        <v>70</v>
      </c>
      <c r="W1138" s="5" t="str">
        <f t="shared" si="53"/>
        <v>LTSU_LV_DemandSALISBURY FOLLY</v>
      </c>
    </row>
    <row r="1139" spans="1:23" hidden="1">
      <c r="A1139" t="s">
        <v>416</v>
      </c>
      <c r="B1139" t="s">
        <v>300</v>
      </c>
      <c r="C1139" t="s">
        <v>48</v>
      </c>
      <c r="D1139" t="s">
        <v>413</v>
      </c>
      <c r="E1139" s="3">
        <v>0.4</v>
      </c>
      <c r="F1139" t="s">
        <v>410</v>
      </c>
      <c r="G1139" t="str">
        <f t="shared" si="51"/>
        <v>LTSU_LV_DemandSANDCLIFFE RDWinter 2027/28</v>
      </c>
      <c r="H1139" t="s">
        <v>408</v>
      </c>
      <c r="I1139" s="64">
        <v>3.65791325E-2</v>
      </c>
      <c r="J1139" s="5">
        <v>46692</v>
      </c>
      <c r="K1139" s="5">
        <v>46843</v>
      </c>
      <c r="L1139" t="s">
        <v>409</v>
      </c>
      <c r="N1139" s="63">
        <v>0.75</v>
      </c>
      <c r="O1139" s="63">
        <v>0.83333333333333337</v>
      </c>
      <c r="P1139" s="63" t="str">
        <f t="shared" si="52"/>
        <v>18:00 - 20:00</v>
      </c>
      <c r="Q1139" t="s">
        <v>415</v>
      </c>
      <c r="R1139">
        <v>220</v>
      </c>
      <c r="S1139" t="s">
        <v>415</v>
      </c>
      <c r="T1139" t="s">
        <v>415</v>
      </c>
      <c r="U1139" t="s">
        <v>415</v>
      </c>
      <c r="V1139">
        <v>70</v>
      </c>
      <c r="W1139" s="5" t="str">
        <f t="shared" si="53"/>
        <v>LTSU_LV_DemandSANDCLIFFE RD</v>
      </c>
    </row>
    <row r="1140" spans="1:23" hidden="1">
      <c r="A1140" t="s">
        <v>416</v>
      </c>
      <c r="B1140" t="s">
        <v>301</v>
      </c>
      <c r="C1140" t="s">
        <v>48</v>
      </c>
      <c r="D1140" t="s">
        <v>413</v>
      </c>
      <c r="E1140" s="3">
        <v>0.4</v>
      </c>
      <c r="F1140" t="s">
        <v>410</v>
      </c>
      <c r="G1140" t="str">
        <f t="shared" si="51"/>
        <v>LTSU_LV_DemandSANDY LANE DEPOTWinter 2027/28</v>
      </c>
      <c r="H1140" t="s">
        <v>408</v>
      </c>
      <c r="I1140" s="64">
        <v>1.1699158999999959E-2</v>
      </c>
      <c r="J1140" s="5">
        <v>46692</v>
      </c>
      <c r="K1140" s="5">
        <v>46843</v>
      </c>
      <c r="L1140" t="s">
        <v>409</v>
      </c>
      <c r="N1140" s="63">
        <v>0.75</v>
      </c>
      <c r="O1140" s="63">
        <v>0.83333333333333337</v>
      </c>
      <c r="P1140" s="63" t="str">
        <f t="shared" si="52"/>
        <v>18:00 - 20:00</v>
      </c>
      <c r="Q1140" t="s">
        <v>415</v>
      </c>
      <c r="R1140">
        <v>220</v>
      </c>
      <c r="S1140" t="s">
        <v>415</v>
      </c>
      <c r="T1140" t="s">
        <v>415</v>
      </c>
      <c r="U1140" t="s">
        <v>415</v>
      </c>
      <c r="V1140">
        <v>70</v>
      </c>
      <c r="W1140" s="5" t="str">
        <f t="shared" si="53"/>
        <v>LTSU_LV_DemandSANDY LANE DEPOT</v>
      </c>
    </row>
    <row r="1141" spans="1:23" hidden="1">
      <c r="A1141" t="s">
        <v>416</v>
      </c>
      <c r="B1141" t="s">
        <v>302</v>
      </c>
      <c r="C1141" t="s">
        <v>48</v>
      </c>
      <c r="D1141" t="s">
        <v>406</v>
      </c>
      <c r="E1141" s="3">
        <v>0.4</v>
      </c>
      <c r="F1141" t="s">
        <v>410</v>
      </c>
      <c r="G1141" t="str">
        <f t="shared" si="51"/>
        <v>LTSU_LV_DemandSCHOOLWinter 2027/28</v>
      </c>
      <c r="H1141" t="s">
        <v>408</v>
      </c>
      <c r="I1141" s="64">
        <v>2.3800206465000032E-2</v>
      </c>
      <c r="J1141" s="5">
        <v>46692</v>
      </c>
      <c r="K1141" s="5">
        <v>46843</v>
      </c>
      <c r="L1141" t="s">
        <v>409</v>
      </c>
      <c r="N1141" s="63">
        <v>0.75</v>
      </c>
      <c r="O1141" s="63">
        <v>0.83333333333333337</v>
      </c>
      <c r="P1141" s="63" t="str">
        <f t="shared" si="52"/>
        <v>18:00 - 20:00</v>
      </c>
      <c r="Q1141" t="s">
        <v>415</v>
      </c>
      <c r="R1141">
        <v>220</v>
      </c>
      <c r="S1141" t="s">
        <v>415</v>
      </c>
      <c r="T1141" t="s">
        <v>415</v>
      </c>
      <c r="U1141" t="s">
        <v>415</v>
      </c>
      <c r="V1141">
        <v>70</v>
      </c>
      <c r="W1141" s="5" t="str">
        <f t="shared" si="53"/>
        <v>LTSU_LV_DemandSCHOOL</v>
      </c>
    </row>
    <row r="1142" spans="1:23" hidden="1">
      <c r="A1142" t="s">
        <v>416</v>
      </c>
      <c r="B1142" t="s">
        <v>303</v>
      </c>
      <c r="C1142" t="s">
        <v>48</v>
      </c>
      <c r="D1142" t="s">
        <v>406</v>
      </c>
      <c r="E1142" s="3">
        <v>0.4</v>
      </c>
      <c r="F1142" t="s">
        <v>410</v>
      </c>
      <c r="G1142" t="str">
        <f t="shared" si="51"/>
        <v>LTSU_LV_DemandSEAX COURTWinter 2027/28</v>
      </c>
      <c r="H1142" t="s">
        <v>408</v>
      </c>
      <c r="I1142" s="64">
        <v>4.8294873584999974E-2</v>
      </c>
      <c r="J1142" s="5">
        <v>46692</v>
      </c>
      <c r="K1142" s="5">
        <v>46843</v>
      </c>
      <c r="L1142" t="s">
        <v>409</v>
      </c>
      <c r="N1142" s="63">
        <v>0.75</v>
      </c>
      <c r="O1142" s="63">
        <v>0.83333333333333337</v>
      </c>
      <c r="P1142" s="63" t="str">
        <f t="shared" si="52"/>
        <v>18:00 - 20:00</v>
      </c>
      <c r="Q1142" t="s">
        <v>415</v>
      </c>
      <c r="R1142">
        <v>220</v>
      </c>
      <c r="S1142" t="s">
        <v>415</v>
      </c>
      <c r="T1142" t="s">
        <v>415</v>
      </c>
      <c r="U1142" t="s">
        <v>415</v>
      </c>
      <c r="V1142">
        <v>70</v>
      </c>
      <c r="W1142" s="5" t="str">
        <f t="shared" si="53"/>
        <v>LTSU_LV_DemandSEAX COURT</v>
      </c>
    </row>
    <row r="1143" spans="1:23" hidden="1">
      <c r="A1143" t="s">
        <v>416</v>
      </c>
      <c r="B1143" t="s">
        <v>304</v>
      </c>
      <c r="C1143" t="s">
        <v>48</v>
      </c>
      <c r="D1143" t="s">
        <v>414</v>
      </c>
      <c r="E1143" s="3">
        <v>0.4</v>
      </c>
      <c r="F1143" t="s">
        <v>410</v>
      </c>
      <c r="G1143" t="str">
        <f t="shared" si="51"/>
        <v>LTSU_LV_DemandSELBOURNE ROAD (RISK SITE B)Winter 2027/28</v>
      </c>
      <c r="H1143" t="s">
        <v>408</v>
      </c>
      <c r="I1143" s="64">
        <v>1.4276107200000009E-2</v>
      </c>
      <c r="J1143" s="5">
        <v>46692</v>
      </c>
      <c r="K1143" s="5">
        <v>46843</v>
      </c>
      <c r="L1143" t="s">
        <v>409</v>
      </c>
      <c r="N1143" s="63">
        <v>0.75</v>
      </c>
      <c r="O1143" s="63">
        <v>0.83333333333333337</v>
      </c>
      <c r="P1143" s="63" t="str">
        <f t="shared" si="52"/>
        <v>18:00 - 20:00</v>
      </c>
      <c r="Q1143" t="s">
        <v>415</v>
      </c>
      <c r="R1143">
        <v>220</v>
      </c>
      <c r="S1143" t="s">
        <v>415</v>
      </c>
      <c r="T1143" t="s">
        <v>415</v>
      </c>
      <c r="U1143" t="s">
        <v>415</v>
      </c>
      <c r="V1143">
        <v>70</v>
      </c>
      <c r="W1143" s="5" t="str">
        <f t="shared" si="53"/>
        <v>LTSU_LV_DemandSELBOURNE ROAD (RISK SITE B)</v>
      </c>
    </row>
    <row r="1144" spans="1:23" hidden="1">
      <c r="A1144" t="s">
        <v>416</v>
      </c>
      <c r="B1144" t="s">
        <v>305</v>
      </c>
      <c r="C1144" t="s">
        <v>48</v>
      </c>
      <c r="D1144" t="s">
        <v>414</v>
      </c>
      <c r="E1144" s="3">
        <v>0.4</v>
      </c>
      <c r="F1144" t="s">
        <v>410</v>
      </c>
      <c r="G1144" t="str">
        <f t="shared" si="51"/>
        <v>LTSU_LV_DemandSELHURST WELLWinter 2027/28</v>
      </c>
      <c r="H1144" t="s">
        <v>408</v>
      </c>
      <c r="I1144" s="64">
        <v>0.12760656599999998</v>
      </c>
      <c r="J1144" s="5">
        <v>46692</v>
      </c>
      <c r="K1144" s="5">
        <v>46843</v>
      </c>
      <c r="L1144" t="s">
        <v>409</v>
      </c>
      <c r="N1144" s="63">
        <v>0.75</v>
      </c>
      <c r="O1144" s="63">
        <v>0.83333333333333337</v>
      </c>
      <c r="P1144" s="63" t="str">
        <f t="shared" si="52"/>
        <v>18:00 - 20:00</v>
      </c>
      <c r="Q1144" t="s">
        <v>415</v>
      </c>
      <c r="R1144">
        <v>220</v>
      </c>
      <c r="S1144" t="s">
        <v>415</v>
      </c>
      <c r="T1144" t="s">
        <v>415</v>
      </c>
      <c r="U1144" t="s">
        <v>415</v>
      </c>
      <c r="V1144">
        <v>70</v>
      </c>
      <c r="W1144" s="5" t="str">
        <f t="shared" si="53"/>
        <v>LTSU_LV_DemandSELHURST WELL</v>
      </c>
    </row>
    <row r="1145" spans="1:23" hidden="1">
      <c r="A1145" t="s">
        <v>416</v>
      </c>
      <c r="B1145" t="s">
        <v>306</v>
      </c>
      <c r="C1145" t="s">
        <v>48</v>
      </c>
      <c r="D1145" t="s">
        <v>413</v>
      </c>
      <c r="E1145" s="3">
        <v>0.4</v>
      </c>
      <c r="F1145" t="s">
        <v>410</v>
      </c>
      <c r="G1145" t="str">
        <f t="shared" si="51"/>
        <v>LTSU_LV_DemandSEYMOUR AVE 137Winter 2027/28</v>
      </c>
      <c r="H1145" t="s">
        <v>408</v>
      </c>
      <c r="I1145" s="64">
        <v>1.2920219499999996E-2</v>
      </c>
      <c r="J1145" s="5">
        <v>46692</v>
      </c>
      <c r="K1145" s="5">
        <v>46843</v>
      </c>
      <c r="L1145" t="s">
        <v>409</v>
      </c>
      <c r="N1145" s="63">
        <v>0.75</v>
      </c>
      <c r="O1145" s="63">
        <v>0.83333333333333337</v>
      </c>
      <c r="P1145" s="63" t="str">
        <f t="shared" si="52"/>
        <v>18:00 - 20:00</v>
      </c>
      <c r="Q1145" t="s">
        <v>415</v>
      </c>
      <c r="R1145">
        <v>220</v>
      </c>
      <c r="S1145" t="s">
        <v>415</v>
      </c>
      <c r="T1145" t="s">
        <v>415</v>
      </c>
      <c r="U1145" t="s">
        <v>415</v>
      </c>
      <c r="V1145">
        <v>70</v>
      </c>
      <c r="W1145" s="5" t="str">
        <f t="shared" si="53"/>
        <v>LTSU_LV_DemandSEYMOUR AVE 137</v>
      </c>
    </row>
    <row r="1146" spans="1:23" hidden="1">
      <c r="A1146" t="s">
        <v>416</v>
      </c>
      <c r="B1146" t="s">
        <v>307</v>
      </c>
      <c r="C1146" t="s">
        <v>48</v>
      </c>
      <c r="D1146" t="s">
        <v>413</v>
      </c>
      <c r="E1146" s="3">
        <v>0.4</v>
      </c>
      <c r="F1146" t="s">
        <v>410</v>
      </c>
      <c r="G1146" t="str">
        <f t="shared" si="51"/>
        <v>LTSU_LV_DemandSHARDELOES RD R/O YEW HSEWinter 2027/28</v>
      </c>
      <c r="H1146" t="s">
        <v>408</v>
      </c>
      <c r="I1146" s="64">
        <v>1.8444401500000041E-2</v>
      </c>
      <c r="J1146" s="5">
        <v>46692</v>
      </c>
      <c r="K1146" s="5">
        <v>46843</v>
      </c>
      <c r="L1146" t="s">
        <v>409</v>
      </c>
      <c r="N1146" s="63">
        <v>0.75</v>
      </c>
      <c r="O1146" s="63">
        <v>0.83333333333333337</v>
      </c>
      <c r="P1146" s="63" t="str">
        <f t="shared" si="52"/>
        <v>18:00 - 20:00</v>
      </c>
      <c r="Q1146" t="s">
        <v>415</v>
      </c>
      <c r="R1146">
        <v>220</v>
      </c>
      <c r="S1146" t="s">
        <v>415</v>
      </c>
      <c r="T1146" t="s">
        <v>415</v>
      </c>
      <c r="U1146" t="s">
        <v>415</v>
      </c>
      <c r="V1146">
        <v>70</v>
      </c>
      <c r="W1146" s="5" t="str">
        <f t="shared" si="53"/>
        <v>LTSU_LV_DemandSHARDELOES RD R/O YEW HSE</v>
      </c>
    </row>
    <row r="1147" spans="1:23" hidden="1">
      <c r="A1147" t="s">
        <v>416</v>
      </c>
      <c r="B1147" t="s">
        <v>308</v>
      </c>
      <c r="C1147" t="s">
        <v>48</v>
      </c>
      <c r="D1147" t="s">
        <v>406</v>
      </c>
      <c r="E1147" s="3">
        <v>0.4</v>
      </c>
      <c r="F1147" t="s">
        <v>410</v>
      </c>
      <c r="G1147" t="str">
        <f t="shared" si="51"/>
        <v>LTSU_LV_DemandSHELBOURNE RDWinter 2027/28</v>
      </c>
      <c r="H1147" t="s">
        <v>408</v>
      </c>
      <c r="I1147" s="64">
        <v>6.3938727000000029E-2</v>
      </c>
      <c r="J1147" s="5">
        <v>46692</v>
      </c>
      <c r="K1147" s="5">
        <v>46843</v>
      </c>
      <c r="L1147" t="s">
        <v>409</v>
      </c>
      <c r="N1147" s="63">
        <v>0.75</v>
      </c>
      <c r="O1147" s="63">
        <v>0.83333333333333337</v>
      </c>
      <c r="P1147" s="63" t="str">
        <f t="shared" si="52"/>
        <v>18:00 - 20:00</v>
      </c>
      <c r="Q1147" t="s">
        <v>415</v>
      </c>
      <c r="R1147">
        <v>220</v>
      </c>
      <c r="S1147" t="s">
        <v>415</v>
      </c>
      <c r="T1147" t="s">
        <v>415</v>
      </c>
      <c r="U1147" t="s">
        <v>415</v>
      </c>
      <c r="V1147">
        <v>70</v>
      </c>
      <c r="W1147" s="5" t="str">
        <f t="shared" si="53"/>
        <v>LTSU_LV_DemandSHELBOURNE RD</v>
      </c>
    </row>
    <row r="1148" spans="1:23" hidden="1">
      <c r="A1148" t="s">
        <v>416</v>
      </c>
      <c r="B1148" t="s">
        <v>309</v>
      </c>
      <c r="C1148" t="s">
        <v>48</v>
      </c>
      <c r="D1148" t="s">
        <v>406</v>
      </c>
      <c r="E1148" s="3">
        <v>0.4</v>
      </c>
      <c r="F1148" t="s">
        <v>410</v>
      </c>
      <c r="G1148" t="str">
        <f t="shared" si="51"/>
        <v>LTSU_LV_DemandSHERIDAN RDWinter 2027/28</v>
      </c>
      <c r="H1148" t="s">
        <v>408</v>
      </c>
      <c r="I1148" s="64">
        <v>5.7995740500000004E-2</v>
      </c>
      <c r="J1148" s="5">
        <v>46692</v>
      </c>
      <c r="K1148" s="5">
        <v>46843</v>
      </c>
      <c r="L1148" t="s">
        <v>409</v>
      </c>
      <c r="N1148" s="63">
        <v>0.75</v>
      </c>
      <c r="O1148" s="63">
        <v>0.83333333333333337</v>
      </c>
      <c r="P1148" s="63" t="str">
        <f t="shared" si="52"/>
        <v>18:00 - 20:00</v>
      </c>
      <c r="Q1148" t="s">
        <v>415</v>
      </c>
      <c r="R1148">
        <v>220</v>
      </c>
      <c r="S1148" t="s">
        <v>415</v>
      </c>
      <c r="T1148" t="s">
        <v>415</v>
      </c>
      <c r="U1148" t="s">
        <v>415</v>
      </c>
      <c r="V1148">
        <v>70</v>
      </c>
      <c r="W1148" s="5" t="str">
        <f t="shared" si="53"/>
        <v>LTSU_LV_DemandSHERIDAN RD</v>
      </c>
    </row>
    <row r="1149" spans="1:23" hidden="1">
      <c r="A1149" t="s">
        <v>416</v>
      </c>
      <c r="B1149" t="s">
        <v>310</v>
      </c>
      <c r="C1149" t="s">
        <v>48</v>
      </c>
      <c r="D1149" t="s">
        <v>413</v>
      </c>
      <c r="E1149" s="3">
        <v>0.4</v>
      </c>
      <c r="F1149" t="s">
        <v>410</v>
      </c>
      <c r="G1149" t="str">
        <f t="shared" si="51"/>
        <v>LTSU_LV_DemandSHORTLANDS 3Winter 2027/28</v>
      </c>
      <c r="H1149" t="s">
        <v>408</v>
      </c>
      <c r="I1149" s="64">
        <v>4.4291780800000069E-2</v>
      </c>
      <c r="J1149" s="5">
        <v>46692</v>
      </c>
      <c r="K1149" s="5">
        <v>46843</v>
      </c>
      <c r="L1149" t="s">
        <v>409</v>
      </c>
      <c r="N1149" s="63">
        <v>0.75</v>
      </c>
      <c r="O1149" s="63">
        <v>0.83333333333333337</v>
      </c>
      <c r="P1149" s="63" t="str">
        <f t="shared" si="52"/>
        <v>18:00 - 20:00</v>
      </c>
      <c r="Q1149" t="s">
        <v>415</v>
      </c>
      <c r="R1149">
        <v>220</v>
      </c>
      <c r="S1149" t="s">
        <v>415</v>
      </c>
      <c r="T1149" t="s">
        <v>415</v>
      </c>
      <c r="U1149" t="s">
        <v>415</v>
      </c>
      <c r="V1149">
        <v>70</v>
      </c>
      <c r="W1149" s="5" t="str">
        <f t="shared" si="53"/>
        <v>LTSU_LV_DemandSHORTLANDS 3</v>
      </c>
    </row>
    <row r="1150" spans="1:23" hidden="1">
      <c r="A1150" t="s">
        <v>416</v>
      </c>
      <c r="B1150" t="s">
        <v>311</v>
      </c>
      <c r="C1150" t="s">
        <v>48</v>
      </c>
      <c r="D1150" t="s">
        <v>414</v>
      </c>
      <c r="E1150" s="3">
        <v>0.4</v>
      </c>
      <c r="F1150" t="s">
        <v>410</v>
      </c>
      <c r="G1150" t="str">
        <f t="shared" si="51"/>
        <v>LTSU_LV_DemandSILLWOOD STREET CAVENDISH HOUSEWinter 2027/28</v>
      </c>
      <c r="H1150" t="s">
        <v>408</v>
      </c>
      <c r="I1150" s="64">
        <v>2.2587804499999975E-2</v>
      </c>
      <c r="J1150" s="5">
        <v>46692</v>
      </c>
      <c r="K1150" s="5">
        <v>46843</v>
      </c>
      <c r="L1150" t="s">
        <v>409</v>
      </c>
      <c r="N1150" s="63">
        <v>0.75</v>
      </c>
      <c r="O1150" s="63">
        <v>0.83333333333333337</v>
      </c>
      <c r="P1150" s="63" t="str">
        <f t="shared" si="52"/>
        <v>18:00 - 20:00</v>
      </c>
      <c r="Q1150" t="s">
        <v>415</v>
      </c>
      <c r="R1150">
        <v>220</v>
      </c>
      <c r="S1150" t="s">
        <v>415</v>
      </c>
      <c r="T1150" t="s">
        <v>415</v>
      </c>
      <c r="U1150" t="s">
        <v>415</v>
      </c>
      <c r="V1150">
        <v>70</v>
      </c>
      <c r="W1150" s="5" t="str">
        <f t="shared" si="53"/>
        <v>LTSU_LV_DemandSILLWOOD STREET CAVENDISH HOUSE</v>
      </c>
    </row>
    <row r="1151" spans="1:23" hidden="1">
      <c r="A1151" t="s">
        <v>416</v>
      </c>
      <c r="B1151" t="s">
        <v>312</v>
      </c>
      <c r="C1151" t="s">
        <v>48</v>
      </c>
      <c r="D1151" t="s">
        <v>406</v>
      </c>
      <c r="E1151" s="3">
        <v>0.4</v>
      </c>
      <c r="F1151" t="s">
        <v>410</v>
      </c>
      <c r="G1151" t="str">
        <f t="shared" si="51"/>
        <v>LTSU_LV_DemandSOLLERSHOTT GRNWinter 2027/28</v>
      </c>
      <c r="H1151" t="s">
        <v>408</v>
      </c>
      <c r="I1151" s="64">
        <v>1.0605344715000006E-2</v>
      </c>
      <c r="J1151" s="5">
        <v>46692</v>
      </c>
      <c r="K1151" s="5">
        <v>46843</v>
      </c>
      <c r="L1151" t="s">
        <v>409</v>
      </c>
      <c r="N1151" s="63">
        <v>0.75</v>
      </c>
      <c r="O1151" s="63">
        <v>0.83333333333333337</v>
      </c>
      <c r="P1151" s="63" t="str">
        <f t="shared" si="52"/>
        <v>18:00 - 20:00</v>
      </c>
      <c r="Q1151" t="s">
        <v>415</v>
      </c>
      <c r="R1151">
        <v>220</v>
      </c>
      <c r="S1151" t="s">
        <v>415</v>
      </c>
      <c r="T1151" t="s">
        <v>415</v>
      </c>
      <c r="U1151" t="s">
        <v>415</v>
      </c>
      <c r="V1151">
        <v>70</v>
      </c>
      <c r="W1151" s="5" t="str">
        <f t="shared" si="53"/>
        <v>LTSU_LV_DemandSOLLERSHOTT GRN</v>
      </c>
    </row>
    <row r="1152" spans="1:23" hidden="1">
      <c r="A1152" t="s">
        <v>416</v>
      </c>
      <c r="B1152" t="s">
        <v>313</v>
      </c>
      <c r="C1152" t="s">
        <v>48</v>
      </c>
      <c r="D1152" t="s">
        <v>406</v>
      </c>
      <c r="E1152" s="3">
        <v>0.4</v>
      </c>
      <c r="F1152" t="s">
        <v>410</v>
      </c>
      <c r="G1152" t="str">
        <f t="shared" si="51"/>
        <v>LTSU_LV_DemandSOUTHWinter 2027/28</v>
      </c>
      <c r="H1152" t="s">
        <v>408</v>
      </c>
      <c r="I1152" s="64">
        <v>3.0890450099999998E-2</v>
      </c>
      <c r="J1152" s="5">
        <v>46692</v>
      </c>
      <c r="K1152" s="5">
        <v>46843</v>
      </c>
      <c r="L1152" t="s">
        <v>409</v>
      </c>
      <c r="N1152" s="63">
        <v>0.75</v>
      </c>
      <c r="O1152" s="63">
        <v>0.83333333333333337</v>
      </c>
      <c r="P1152" s="63" t="str">
        <f t="shared" si="52"/>
        <v>18:00 - 20:00</v>
      </c>
      <c r="Q1152" t="s">
        <v>415</v>
      </c>
      <c r="R1152">
        <v>220</v>
      </c>
      <c r="S1152" t="s">
        <v>415</v>
      </c>
      <c r="T1152" t="s">
        <v>415</v>
      </c>
      <c r="U1152" t="s">
        <v>415</v>
      </c>
      <c r="V1152">
        <v>70</v>
      </c>
      <c r="W1152" s="5" t="str">
        <f t="shared" si="53"/>
        <v>LTSU_LV_DemandSOUTH</v>
      </c>
    </row>
    <row r="1153" spans="1:23" hidden="1">
      <c r="A1153" t="s">
        <v>416</v>
      </c>
      <c r="B1153" t="s">
        <v>314</v>
      </c>
      <c r="C1153" t="s">
        <v>48</v>
      </c>
      <c r="D1153" t="s">
        <v>406</v>
      </c>
      <c r="E1153" s="3">
        <v>0.4</v>
      </c>
      <c r="F1153" t="s">
        <v>410</v>
      </c>
      <c r="G1153" t="str">
        <f t="shared" si="51"/>
        <v>LTSU_LV_DemandSPINNEY GDNSWinter 2027/28</v>
      </c>
      <c r="H1153" t="s">
        <v>408</v>
      </c>
      <c r="I1153" s="64">
        <v>4.5634637399999976E-2</v>
      </c>
      <c r="J1153" s="5">
        <v>46692</v>
      </c>
      <c r="K1153" s="5">
        <v>46843</v>
      </c>
      <c r="L1153" t="s">
        <v>409</v>
      </c>
      <c r="N1153" s="63">
        <v>0.75</v>
      </c>
      <c r="O1153" s="63">
        <v>0.83333333333333337</v>
      </c>
      <c r="P1153" s="63" t="str">
        <f t="shared" si="52"/>
        <v>18:00 - 20:00</v>
      </c>
      <c r="Q1153" t="s">
        <v>415</v>
      </c>
      <c r="R1153">
        <v>220</v>
      </c>
      <c r="S1153" t="s">
        <v>415</v>
      </c>
      <c r="T1153" t="s">
        <v>415</v>
      </c>
      <c r="U1153" t="s">
        <v>415</v>
      </c>
      <c r="V1153">
        <v>70</v>
      </c>
      <c r="W1153" s="5" t="str">
        <f t="shared" si="53"/>
        <v>LTSU_LV_DemandSPINNEY GDNS</v>
      </c>
    </row>
    <row r="1154" spans="1:23" hidden="1">
      <c r="A1154" t="s">
        <v>416</v>
      </c>
      <c r="B1154" t="s">
        <v>315</v>
      </c>
      <c r="C1154" t="s">
        <v>48</v>
      </c>
      <c r="D1154" t="s">
        <v>413</v>
      </c>
      <c r="E1154" s="3">
        <v>0.4</v>
      </c>
      <c r="F1154" t="s">
        <v>410</v>
      </c>
      <c r="G1154" t="str">
        <f t="shared" si="51"/>
        <v>LTSU_LV_DemandST ANDREWS WAY SUTHERLANDWinter 2027/28</v>
      </c>
      <c r="H1154" t="s">
        <v>408</v>
      </c>
      <c r="I1154" s="64">
        <v>6.8904284000000038E-2</v>
      </c>
      <c r="J1154" s="5">
        <v>46692</v>
      </c>
      <c r="K1154" s="5">
        <v>46843</v>
      </c>
      <c r="L1154" t="s">
        <v>409</v>
      </c>
      <c r="N1154" s="63">
        <v>0.75</v>
      </c>
      <c r="O1154" s="63">
        <v>0.83333333333333337</v>
      </c>
      <c r="P1154" s="63" t="str">
        <f t="shared" si="52"/>
        <v>18:00 - 20:00</v>
      </c>
      <c r="Q1154" t="s">
        <v>415</v>
      </c>
      <c r="R1154">
        <v>220</v>
      </c>
      <c r="S1154" t="s">
        <v>415</v>
      </c>
      <c r="T1154" t="s">
        <v>415</v>
      </c>
      <c r="U1154" t="s">
        <v>415</v>
      </c>
      <c r="V1154">
        <v>70</v>
      </c>
      <c r="W1154" s="5" t="str">
        <f t="shared" si="53"/>
        <v>LTSU_LV_DemandST ANDREWS WAY SUTHERLAND</v>
      </c>
    </row>
    <row r="1155" spans="1:23" hidden="1">
      <c r="A1155" t="s">
        <v>416</v>
      </c>
      <c r="B1155" t="s">
        <v>316</v>
      </c>
      <c r="C1155" t="s">
        <v>48</v>
      </c>
      <c r="D1155" t="s">
        <v>406</v>
      </c>
      <c r="E1155" s="3">
        <v>0.4</v>
      </c>
      <c r="F1155" t="s">
        <v>410</v>
      </c>
      <c r="G1155" t="str">
        <f t="shared" ref="G1155:G1218" si="54">_xlfn.CONCAT(C1155,B1155,F1155)</f>
        <v>LTSU_LV_DemandST AUGUSTINES AVEWinter 2027/28</v>
      </c>
      <c r="H1155" t="s">
        <v>408</v>
      </c>
      <c r="I1155" s="64">
        <v>1.0078722499999969E-2</v>
      </c>
      <c r="J1155" s="5">
        <v>46692</v>
      </c>
      <c r="K1155" s="5">
        <v>46843</v>
      </c>
      <c r="L1155" t="s">
        <v>409</v>
      </c>
      <c r="N1155" s="63">
        <v>0.75</v>
      </c>
      <c r="O1155" s="63">
        <v>0.83333333333333337</v>
      </c>
      <c r="P1155" s="63" t="str">
        <f t="shared" ref="P1155:P1218" si="55">TEXT(N1155,"HH:MM") &amp; " - " &amp; TEXT(O1155,"HH:MM")</f>
        <v>18:00 - 20:00</v>
      </c>
      <c r="Q1155" t="s">
        <v>415</v>
      </c>
      <c r="R1155">
        <v>220</v>
      </c>
      <c r="S1155" t="s">
        <v>415</v>
      </c>
      <c r="T1155" t="s">
        <v>415</v>
      </c>
      <c r="U1155" t="s">
        <v>415</v>
      </c>
      <c r="V1155">
        <v>70</v>
      </c>
      <c r="W1155" s="5" t="str">
        <f t="shared" ref="W1155:W1218" si="56">_xlfn.CONCAT(C1155,B1155)</f>
        <v>LTSU_LV_DemandST AUGUSTINES AVE</v>
      </c>
    </row>
    <row r="1156" spans="1:23" hidden="1">
      <c r="A1156" t="s">
        <v>416</v>
      </c>
      <c r="B1156" t="s">
        <v>317</v>
      </c>
      <c r="C1156" t="s">
        <v>48</v>
      </c>
      <c r="D1156" t="s">
        <v>406</v>
      </c>
      <c r="E1156" s="3">
        <v>0.4</v>
      </c>
      <c r="F1156" t="s">
        <v>410</v>
      </c>
      <c r="G1156" t="str">
        <f t="shared" si="54"/>
        <v>LTSU_LV_DemandST MARGARETS AVWinter 2027/28</v>
      </c>
      <c r="H1156" t="s">
        <v>408</v>
      </c>
      <c r="I1156" s="64">
        <v>8.3891178000000011E-2</v>
      </c>
      <c r="J1156" s="5">
        <v>46692</v>
      </c>
      <c r="K1156" s="5">
        <v>46843</v>
      </c>
      <c r="L1156" t="s">
        <v>409</v>
      </c>
      <c r="N1156" s="63">
        <v>0.75</v>
      </c>
      <c r="O1156" s="63">
        <v>0.83333333333333337</v>
      </c>
      <c r="P1156" s="63" t="str">
        <f t="shared" si="55"/>
        <v>18:00 - 20:00</v>
      </c>
      <c r="Q1156" t="s">
        <v>415</v>
      </c>
      <c r="R1156">
        <v>220</v>
      </c>
      <c r="S1156" t="s">
        <v>415</v>
      </c>
      <c r="T1156" t="s">
        <v>415</v>
      </c>
      <c r="U1156" t="s">
        <v>415</v>
      </c>
      <c r="V1156">
        <v>70</v>
      </c>
      <c r="W1156" s="5" t="str">
        <f t="shared" si="56"/>
        <v>LTSU_LV_DemandST MARGARETS AV</v>
      </c>
    </row>
    <row r="1157" spans="1:23" hidden="1">
      <c r="A1157" t="s">
        <v>416</v>
      </c>
      <c r="B1157" t="s">
        <v>318</v>
      </c>
      <c r="C1157" t="s">
        <v>48</v>
      </c>
      <c r="D1157" t="s">
        <v>406</v>
      </c>
      <c r="E1157" s="3">
        <v>0.4</v>
      </c>
      <c r="F1157" t="s">
        <v>410</v>
      </c>
      <c r="G1157" t="str">
        <f t="shared" si="54"/>
        <v>LTSU_LV_DemandST PAULS RDWinter 2027/28</v>
      </c>
      <c r="H1157" t="s">
        <v>408</v>
      </c>
      <c r="I1157" s="64">
        <v>6.2318761E-2</v>
      </c>
      <c r="J1157" s="5">
        <v>46692</v>
      </c>
      <c r="K1157" s="5">
        <v>46843</v>
      </c>
      <c r="L1157" t="s">
        <v>409</v>
      </c>
      <c r="N1157" s="63">
        <v>0.75</v>
      </c>
      <c r="O1157" s="63">
        <v>0.83333333333333337</v>
      </c>
      <c r="P1157" s="63" t="str">
        <f t="shared" si="55"/>
        <v>18:00 - 20:00</v>
      </c>
      <c r="Q1157" t="s">
        <v>415</v>
      </c>
      <c r="R1157">
        <v>220</v>
      </c>
      <c r="S1157" t="s">
        <v>415</v>
      </c>
      <c r="T1157" t="s">
        <v>415</v>
      </c>
      <c r="U1157" t="s">
        <v>415</v>
      </c>
      <c r="V1157">
        <v>70</v>
      </c>
      <c r="W1157" s="5" t="str">
        <f t="shared" si="56"/>
        <v>LTSU_LV_DemandST PAULS RD</v>
      </c>
    </row>
    <row r="1158" spans="1:23" hidden="1">
      <c r="A1158" t="s">
        <v>416</v>
      </c>
      <c r="B1158" t="s">
        <v>319</v>
      </c>
      <c r="C1158" t="s">
        <v>48</v>
      </c>
      <c r="D1158" t="s">
        <v>413</v>
      </c>
      <c r="E1158" s="3">
        <v>0.4</v>
      </c>
      <c r="F1158" t="s">
        <v>410</v>
      </c>
      <c r="G1158" t="str">
        <f t="shared" si="54"/>
        <v>LTSU_LV_DemandSTAINES RD R/O 73Winter 2027/28</v>
      </c>
      <c r="H1158" t="s">
        <v>408</v>
      </c>
      <c r="I1158" s="64">
        <v>0.01</v>
      </c>
      <c r="J1158" s="5">
        <v>46692</v>
      </c>
      <c r="K1158" s="5">
        <v>46843</v>
      </c>
      <c r="L1158" t="s">
        <v>409</v>
      </c>
      <c r="N1158" s="63">
        <v>0.75</v>
      </c>
      <c r="O1158" s="63">
        <v>0.83333333333333337</v>
      </c>
      <c r="P1158" s="63" t="str">
        <f t="shared" si="55"/>
        <v>18:00 - 20:00</v>
      </c>
      <c r="Q1158" t="s">
        <v>415</v>
      </c>
      <c r="R1158">
        <v>220</v>
      </c>
      <c r="S1158" t="s">
        <v>415</v>
      </c>
      <c r="T1158" t="s">
        <v>415</v>
      </c>
      <c r="U1158" t="s">
        <v>415</v>
      </c>
      <c r="V1158">
        <v>70</v>
      </c>
      <c r="W1158" s="5" t="str">
        <f t="shared" si="56"/>
        <v>LTSU_LV_DemandSTAINES RD R/O 73</v>
      </c>
    </row>
    <row r="1159" spans="1:23" hidden="1">
      <c r="A1159" t="s">
        <v>416</v>
      </c>
      <c r="B1159" t="s">
        <v>320</v>
      </c>
      <c r="C1159" t="s">
        <v>48</v>
      </c>
      <c r="D1159" t="s">
        <v>406</v>
      </c>
      <c r="E1159" s="3">
        <v>0.4</v>
      </c>
      <c r="F1159" t="s">
        <v>410</v>
      </c>
      <c r="G1159" t="str">
        <f t="shared" si="54"/>
        <v>LTSU_LV_DemandSTANDEN AVWinter 2027/28</v>
      </c>
      <c r="H1159" t="s">
        <v>408</v>
      </c>
      <c r="I1159" s="64">
        <v>1.6958295900000021E-2</v>
      </c>
      <c r="J1159" s="5">
        <v>46692</v>
      </c>
      <c r="K1159" s="5">
        <v>46843</v>
      </c>
      <c r="L1159" t="s">
        <v>409</v>
      </c>
      <c r="N1159" s="63">
        <v>0.75</v>
      </c>
      <c r="O1159" s="63">
        <v>0.83333333333333337</v>
      </c>
      <c r="P1159" s="63" t="str">
        <f t="shared" si="55"/>
        <v>18:00 - 20:00</v>
      </c>
      <c r="Q1159" t="s">
        <v>415</v>
      </c>
      <c r="R1159">
        <v>220</v>
      </c>
      <c r="S1159" t="s">
        <v>415</v>
      </c>
      <c r="T1159" t="s">
        <v>415</v>
      </c>
      <c r="U1159" t="s">
        <v>415</v>
      </c>
      <c r="V1159">
        <v>70</v>
      </c>
      <c r="W1159" s="5" t="str">
        <f t="shared" si="56"/>
        <v>LTSU_LV_DemandSTANDEN AV</v>
      </c>
    </row>
    <row r="1160" spans="1:23" hidden="1">
      <c r="A1160" t="s">
        <v>416</v>
      </c>
      <c r="B1160" t="s">
        <v>321</v>
      </c>
      <c r="C1160" t="s">
        <v>48</v>
      </c>
      <c r="D1160" t="s">
        <v>413</v>
      </c>
      <c r="E1160" s="3">
        <v>0.4</v>
      </c>
      <c r="F1160" t="s">
        <v>410</v>
      </c>
      <c r="G1160" t="str">
        <f t="shared" si="54"/>
        <v>LTSU_LV_DemandSTANHOPE GDNS 71Winter 2027/28</v>
      </c>
      <c r="H1160" t="s">
        <v>408</v>
      </c>
      <c r="I1160" s="64">
        <v>0.01</v>
      </c>
      <c r="J1160" s="5">
        <v>46692</v>
      </c>
      <c r="K1160" s="5">
        <v>46843</v>
      </c>
      <c r="L1160" t="s">
        <v>409</v>
      </c>
      <c r="N1160" s="63">
        <v>0.75</v>
      </c>
      <c r="O1160" s="63">
        <v>0.83333333333333337</v>
      </c>
      <c r="P1160" s="63" t="str">
        <f t="shared" si="55"/>
        <v>18:00 - 20:00</v>
      </c>
      <c r="Q1160" t="s">
        <v>415</v>
      </c>
      <c r="R1160">
        <v>220</v>
      </c>
      <c r="S1160" t="s">
        <v>415</v>
      </c>
      <c r="T1160" t="s">
        <v>415</v>
      </c>
      <c r="U1160" t="s">
        <v>415</v>
      </c>
      <c r="V1160">
        <v>70</v>
      </c>
      <c r="W1160" s="5" t="str">
        <f t="shared" si="56"/>
        <v>LTSU_LV_DemandSTANHOPE GDNS 71</v>
      </c>
    </row>
    <row r="1161" spans="1:23" hidden="1">
      <c r="A1161" t="s">
        <v>416</v>
      </c>
      <c r="B1161" t="s">
        <v>322</v>
      </c>
      <c r="C1161" t="s">
        <v>48</v>
      </c>
      <c r="D1161" t="s">
        <v>414</v>
      </c>
      <c r="E1161" s="3">
        <v>0.4</v>
      </c>
      <c r="F1161" t="s">
        <v>410</v>
      </c>
      <c r="G1161" t="str">
        <f t="shared" si="54"/>
        <v>LTSU_LV_DemandSTANTON ROADWinter 2027/28</v>
      </c>
      <c r="H1161" t="s">
        <v>408</v>
      </c>
      <c r="I1161" s="64">
        <v>0.10881318900000003</v>
      </c>
      <c r="J1161" s="5">
        <v>46692</v>
      </c>
      <c r="K1161" s="5">
        <v>46843</v>
      </c>
      <c r="L1161" t="s">
        <v>409</v>
      </c>
      <c r="N1161" s="63">
        <v>0.75</v>
      </c>
      <c r="O1161" s="63">
        <v>0.83333333333333337</v>
      </c>
      <c r="P1161" s="63" t="str">
        <f t="shared" si="55"/>
        <v>18:00 - 20:00</v>
      </c>
      <c r="Q1161" t="s">
        <v>415</v>
      </c>
      <c r="R1161">
        <v>220</v>
      </c>
      <c r="S1161" t="s">
        <v>415</v>
      </c>
      <c r="T1161" t="s">
        <v>415</v>
      </c>
      <c r="U1161" t="s">
        <v>415</v>
      </c>
      <c r="V1161">
        <v>70</v>
      </c>
      <c r="W1161" s="5" t="str">
        <f t="shared" si="56"/>
        <v>LTSU_LV_DemandSTANTON ROAD</v>
      </c>
    </row>
    <row r="1162" spans="1:23" hidden="1">
      <c r="A1162" t="s">
        <v>416</v>
      </c>
      <c r="B1162" t="s">
        <v>323</v>
      </c>
      <c r="C1162" t="s">
        <v>48</v>
      </c>
      <c r="D1162" t="s">
        <v>406</v>
      </c>
      <c r="E1162" s="3">
        <v>0.4</v>
      </c>
      <c r="F1162" t="s">
        <v>410</v>
      </c>
      <c r="G1162" t="str">
        <f t="shared" si="54"/>
        <v>LTSU_LV_DemandSTERRY RDWinter 2027/28</v>
      </c>
      <c r="H1162" t="s">
        <v>408</v>
      </c>
      <c r="I1162" s="64">
        <v>0.18723499409999997</v>
      </c>
      <c r="J1162" s="5">
        <v>46692</v>
      </c>
      <c r="K1162" s="5">
        <v>46843</v>
      </c>
      <c r="L1162" t="s">
        <v>409</v>
      </c>
      <c r="N1162" s="63">
        <v>0.75</v>
      </c>
      <c r="O1162" s="63">
        <v>0.83333333333333337</v>
      </c>
      <c r="P1162" s="63" t="str">
        <f t="shared" si="55"/>
        <v>18:00 - 20:00</v>
      </c>
      <c r="Q1162" t="s">
        <v>415</v>
      </c>
      <c r="R1162">
        <v>220</v>
      </c>
      <c r="S1162" t="s">
        <v>415</v>
      </c>
      <c r="T1162" t="s">
        <v>415</v>
      </c>
      <c r="U1162" t="s">
        <v>415</v>
      </c>
      <c r="V1162">
        <v>70</v>
      </c>
      <c r="W1162" s="5" t="str">
        <f t="shared" si="56"/>
        <v>LTSU_LV_DemandSTERRY RD</v>
      </c>
    </row>
    <row r="1163" spans="1:23" hidden="1">
      <c r="A1163" t="s">
        <v>416</v>
      </c>
      <c r="B1163" t="s">
        <v>324</v>
      </c>
      <c r="C1163" t="s">
        <v>48</v>
      </c>
      <c r="D1163" t="s">
        <v>414</v>
      </c>
      <c r="E1163" s="3">
        <v>0.4</v>
      </c>
      <c r="F1163" t="s">
        <v>410</v>
      </c>
      <c r="G1163" t="str">
        <f t="shared" si="54"/>
        <v>LTSU_LV_DemandSTONEY LANEWinter 2027/28</v>
      </c>
      <c r="H1163" t="s">
        <v>408</v>
      </c>
      <c r="I1163" s="64">
        <v>0.01</v>
      </c>
      <c r="J1163" s="5">
        <v>46692</v>
      </c>
      <c r="K1163" s="5">
        <v>46843</v>
      </c>
      <c r="L1163" t="s">
        <v>409</v>
      </c>
      <c r="N1163" s="63">
        <v>0.75</v>
      </c>
      <c r="O1163" s="63">
        <v>0.83333333333333337</v>
      </c>
      <c r="P1163" s="63" t="str">
        <f t="shared" si="55"/>
        <v>18:00 - 20:00</v>
      </c>
      <c r="Q1163" t="s">
        <v>415</v>
      </c>
      <c r="R1163">
        <v>220</v>
      </c>
      <c r="S1163" t="s">
        <v>415</v>
      </c>
      <c r="T1163" t="s">
        <v>415</v>
      </c>
      <c r="U1163" t="s">
        <v>415</v>
      </c>
      <c r="V1163">
        <v>70</v>
      </c>
      <c r="W1163" s="5" t="str">
        <f t="shared" si="56"/>
        <v>LTSU_LV_DemandSTONEY LANE</v>
      </c>
    </row>
    <row r="1164" spans="1:23" hidden="1">
      <c r="A1164" t="s">
        <v>416</v>
      </c>
      <c r="B1164" t="s">
        <v>325</v>
      </c>
      <c r="C1164" t="s">
        <v>48</v>
      </c>
      <c r="D1164" t="s">
        <v>406</v>
      </c>
      <c r="E1164" s="3">
        <v>0.4</v>
      </c>
      <c r="F1164" t="s">
        <v>410</v>
      </c>
      <c r="G1164" t="str">
        <f t="shared" si="54"/>
        <v>LTSU_LV_DemandSTONEYFIELD COMMONWinter 2027/28</v>
      </c>
      <c r="H1164" t="s">
        <v>408</v>
      </c>
      <c r="I1164" s="64">
        <v>1.995089940000001E-2</v>
      </c>
      <c r="J1164" s="5">
        <v>46692</v>
      </c>
      <c r="K1164" s="5">
        <v>46843</v>
      </c>
      <c r="L1164" t="s">
        <v>409</v>
      </c>
      <c r="N1164" s="63">
        <v>0.75</v>
      </c>
      <c r="O1164" s="63">
        <v>0.83333333333333337</v>
      </c>
      <c r="P1164" s="63" t="str">
        <f t="shared" si="55"/>
        <v>18:00 - 20:00</v>
      </c>
      <c r="Q1164" t="s">
        <v>415</v>
      </c>
      <c r="R1164">
        <v>220</v>
      </c>
      <c r="S1164" t="s">
        <v>415</v>
      </c>
      <c r="T1164" t="s">
        <v>415</v>
      </c>
      <c r="U1164" t="s">
        <v>415</v>
      </c>
      <c r="V1164">
        <v>70</v>
      </c>
      <c r="W1164" s="5" t="str">
        <f t="shared" si="56"/>
        <v>LTSU_LV_DemandSTONEYFIELD COMMON</v>
      </c>
    </row>
    <row r="1165" spans="1:23" hidden="1">
      <c r="A1165" t="s">
        <v>416</v>
      </c>
      <c r="B1165" t="s">
        <v>326</v>
      </c>
      <c r="C1165" t="s">
        <v>48</v>
      </c>
      <c r="D1165" t="s">
        <v>406</v>
      </c>
      <c r="E1165" s="3">
        <v>0.4</v>
      </c>
      <c r="F1165" t="s">
        <v>410</v>
      </c>
      <c r="G1165" t="str">
        <f t="shared" si="54"/>
        <v>LTSU_LV_DemandSTOREYS WAY LOCALWinter 2027/28</v>
      </c>
      <c r="H1165" t="s">
        <v>408</v>
      </c>
      <c r="I1165" s="64">
        <v>0.01</v>
      </c>
      <c r="J1165" s="5">
        <v>46692</v>
      </c>
      <c r="K1165" s="5">
        <v>46843</v>
      </c>
      <c r="L1165" t="s">
        <v>409</v>
      </c>
      <c r="N1165" s="63">
        <v>0.75</v>
      </c>
      <c r="O1165" s="63">
        <v>0.83333333333333337</v>
      </c>
      <c r="P1165" s="63" t="str">
        <f t="shared" si="55"/>
        <v>18:00 - 20:00</v>
      </c>
      <c r="Q1165" t="s">
        <v>415</v>
      </c>
      <c r="R1165">
        <v>220</v>
      </c>
      <c r="S1165" t="s">
        <v>415</v>
      </c>
      <c r="T1165" t="s">
        <v>415</v>
      </c>
      <c r="U1165" t="s">
        <v>415</v>
      </c>
      <c r="V1165">
        <v>70</v>
      </c>
      <c r="W1165" s="5" t="str">
        <f t="shared" si="56"/>
        <v>LTSU_LV_DemandSTOREYS WAY LOCAL</v>
      </c>
    </row>
    <row r="1166" spans="1:23" hidden="1">
      <c r="A1166" t="s">
        <v>416</v>
      </c>
      <c r="B1166" t="s">
        <v>327</v>
      </c>
      <c r="C1166" t="s">
        <v>48</v>
      </c>
      <c r="D1166" t="s">
        <v>406</v>
      </c>
      <c r="E1166" s="3">
        <v>0.4</v>
      </c>
      <c r="F1166" t="s">
        <v>410</v>
      </c>
      <c r="G1166" t="str">
        <f t="shared" si="54"/>
        <v>LTSU_LV_DemandSTRAWBERRY VALEWinter 2027/28</v>
      </c>
      <c r="H1166" t="s">
        <v>408</v>
      </c>
      <c r="I1166" s="64">
        <v>0.01</v>
      </c>
      <c r="J1166" s="5">
        <v>46692</v>
      </c>
      <c r="K1166" s="5">
        <v>46843</v>
      </c>
      <c r="L1166" t="s">
        <v>409</v>
      </c>
      <c r="N1166" s="63">
        <v>0.75</v>
      </c>
      <c r="O1166" s="63">
        <v>0.83333333333333337</v>
      </c>
      <c r="P1166" s="63" t="str">
        <f t="shared" si="55"/>
        <v>18:00 - 20:00</v>
      </c>
      <c r="Q1166" t="s">
        <v>415</v>
      </c>
      <c r="R1166">
        <v>220</v>
      </c>
      <c r="S1166" t="s">
        <v>415</v>
      </c>
      <c r="T1166" t="s">
        <v>415</v>
      </c>
      <c r="U1166" t="s">
        <v>415</v>
      </c>
      <c r="V1166">
        <v>70</v>
      </c>
      <c r="W1166" s="5" t="str">
        <f t="shared" si="56"/>
        <v>LTSU_LV_DemandSTRAWBERRY VALE</v>
      </c>
    </row>
    <row r="1167" spans="1:23" hidden="1">
      <c r="A1167" t="s">
        <v>416</v>
      </c>
      <c r="B1167" t="s">
        <v>328</v>
      </c>
      <c r="C1167" t="s">
        <v>48</v>
      </c>
      <c r="D1167" t="s">
        <v>406</v>
      </c>
      <c r="E1167" s="3">
        <v>0.4</v>
      </c>
      <c r="F1167" t="s">
        <v>410</v>
      </c>
      <c r="G1167" t="str">
        <f t="shared" si="54"/>
        <v>LTSU_LV_DemandSTUART RDWinter 2027/28</v>
      </c>
      <c r="H1167" t="s">
        <v>408</v>
      </c>
      <c r="I1167" s="64">
        <v>3.9703034070000018E-2</v>
      </c>
      <c r="J1167" s="5">
        <v>46692</v>
      </c>
      <c r="K1167" s="5">
        <v>46843</v>
      </c>
      <c r="L1167" t="s">
        <v>409</v>
      </c>
      <c r="N1167" s="63">
        <v>0.75</v>
      </c>
      <c r="O1167" s="63">
        <v>0.83333333333333337</v>
      </c>
      <c r="P1167" s="63" t="str">
        <f t="shared" si="55"/>
        <v>18:00 - 20:00</v>
      </c>
      <c r="Q1167" t="s">
        <v>415</v>
      </c>
      <c r="R1167">
        <v>220</v>
      </c>
      <c r="S1167" t="s">
        <v>415</v>
      </c>
      <c r="T1167" t="s">
        <v>415</v>
      </c>
      <c r="U1167" t="s">
        <v>415</v>
      </c>
      <c r="V1167">
        <v>70</v>
      </c>
      <c r="W1167" s="5" t="str">
        <f t="shared" si="56"/>
        <v>LTSU_LV_DemandSTUART RD</v>
      </c>
    </row>
    <row r="1168" spans="1:23" hidden="1">
      <c r="A1168" t="s">
        <v>416</v>
      </c>
      <c r="B1168" t="s">
        <v>329</v>
      </c>
      <c r="C1168" t="s">
        <v>48</v>
      </c>
      <c r="D1168" t="s">
        <v>406</v>
      </c>
      <c r="E1168" s="3">
        <v>0.4</v>
      </c>
      <c r="F1168" t="s">
        <v>410</v>
      </c>
      <c r="G1168" t="str">
        <f t="shared" si="54"/>
        <v>LTSU_LV_DemandSTURROCK WAYWinter 2027/28</v>
      </c>
      <c r="H1168" t="s">
        <v>408</v>
      </c>
      <c r="I1168" s="64">
        <v>1.0597329854999993E-2</v>
      </c>
      <c r="J1168" s="5">
        <v>46692</v>
      </c>
      <c r="K1168" s="5">
        <v>46843</v>
      </c>
      <c r="L1168" t="s">
        <v>409</v>
      </c>
      <c r="N1168" s="63">
        <v>0.75</v>
      </c>
      <c r="O1168" s="63">
        <v>0.83333333333333337</v>
      </c>
      <c r="P1168" s="63" t="str">
        <f t="shared" si="55"/>
        <v>18:00 - 20:00</v>
      </c>
      <c r="Q1168" t="s">
        <v>415</v>
      </c>
      <c r="R1168">
        <v>220</v>
      </c>
      <c r="S1168" t="s">
        <v>415</v>
      </c>
      <c r="T1168" t="s">
        <v>415</v>
      </c>
      <c r="U1168" t="s">
        <v>415</v>
      </c>
      <c r="V1168">
        <v>70</v>
      </c>
      <c r="W1168" s="5" t="str">
        <f t="shared" si="56"/>
        <v>LTSU_LV_DemandSTURROCK WAY</v>
      </c>
    </row>
    <row r="1169" spans="1:23" hidden="1">
      <c r="A1169" t="s">
        <v>416</v>
      </c>
      <c r="B1169" t="s">
        <v>330</v>
      </c>
      <c r="C1169" t="s">
        <v>48</v>
      </c>
      <c r="D1169" t="s">
        <v>414</v>
      </c>
      <c r="E1169" s="3">
        <v>0.4</v>
      </c>
      <c r="F1169" t="s">
        <v>410</v>
      </c>
      <c r="G1169" t="str">
        <f t="shared" si="54"/>
        <v>LTSU_LV_DemandSUN LANEWinter 2027/28</v>
      </c>
      <c r="H1169" t="s">
        <v>408</v>
      </c>
      <c r="I1169" s="64">
        <v>4.8445292399999972E-2</v>
      </c>
      <c r="J1169" s="5">
        <v>46692</v>
      </c>
      <c r="K1169" s="5">
        <v>46843</v>
      </c>
      <c r="L1169" t="s">
        <v>409</v>
      </c>
      <c r="N1169" s="63">
        <v>0.75</v>
      </c>
      <c r="O1169" s="63">
        <v>0.83333333333333337</v>
      </c>
      <c r="P1169" s="63" t="str">
        <f t="shared" si="55"/>
        <v>18:00 - 20:00</v>
      </c>
      <c r="Q1169" t="s">
        <v>415</v>
      </c>
      <c r="R1169">
        <v>220</v>
      </c>
      <c r="S1169" t="s">
        <v>415</v>
      </c>
      <c r="T1169" t="s">
        <v>415</v>
      </c>
      <c r="U1169" t="s">
        <v>415</v>
      </c>
      <c r="V1169">
        <v>70</v>
      </c>
      <c r="W1169" s="5" t="str">
        <f t="shared" si="56"/>
        <v>LTSU_LV_DemandSUN LANE</v>
      </c>
    </row>
    <row r="1170" spans="1:23" hidden="1">
      <c r="A1170" t="s">
        <v>416</v>
      </c>
      <c r="B1170" t="s">
        <v>331</v>
      </c>
      <c r="C1170" t="s">
        <v>48</v>
      </c>
      <c r="D1170" t="s">
        <v>414</v>
      </c>
      <c r="E1170" s="3">
        <v>0.4</v>
      </c>
      <c r="F1170" t="s">
        <v>410</v>
      </c>
      <c r="G1170" t="str">
        <f t="shared" si="54"/>
        <v>LTSU_LV_DemandSWANSCOMBE STREETWinter 2027/28</v>
      </c>
      <c r="H1170" t="s">
        <v>408</v>
      </c>
      <c r="I1170" s="64">
        <v>0.01</v>
      </c>
      <c r="J1170" s="5">
        <v>46692</v>
      </c>
      <c r="K1170" s="5">
        <v>46843</v>
      </c>
      <c r="L1170" t="s">
        <v>409</v>
      </c>
      <c r="N1170" s="63">
        <v>0.75</v>
      </c>
      <c r="O1170" s="63">
        <v>0.83333333333333337</v>
      </c>
      <c r="P1170" s="63" t="str">
        <f t="shared" si="55"/>
        <v>18:00 - 20:00</v>
      </c>
      <c r="Q1170" t="s">
        <v>415</v>
      </c>
      <c r="R1170">
        <v>220</v>
      </c>
      <c r="S1170" t="s">
        <v>415</v>
      </c>
      <c r="T1170" t="s">
        <v>415</v>
      </c>
      <c r="U1170" t="s">
        <v>415</v>
      </c>
      <c r="V1170">
        <v>70</v>
      </c>
      <c r="W1170" s="5" t="str">
        <f t="shared" si="56"/>
        <v>LTSU_LV_DemandSWANSCOMBE STREET</v>
      </c>
    </row>
    <row r="1171" spans="1:23" hidden="1">
      <c r="A1171" t="s">
        <v>416</v>
      </c>
      <c r="B1171" t="s">
        <v>332</v>
      </c>
      <c r="C1171" t="s">
        <v>48</v>
      </c>
      <c r="D1171" t="s">
        <v>406</v>
      </c>
      <c r="E1171" s="3">
        <v>0.4</v>
      </c>
      <c r="F1171" t="s">
        <v>410</v>
      </c>
      <c r="G1171" t="str">
        <f t="shared" si="54"/>
        <v>LTSU_LV_DemandSYDNEY ROADWinter 2027/28</v>
      </c>
      <c r="H1171" t="s">
        <v>408</v>
      </c>
      <c r="I1171" s="64">
        <v>1.8734285430000004E-2</v>
      </c>
      <c r="J1171" s="5">
        <v>46692</v>
      </c>
      <c r="K1171" s="5">
        <v>46843</v>
      </c>
      <c r="L1171" t="s">
        <v>409</v>
      </c>
      <c r="N1171" s="63">
        <v>0.75</v>
      </c>
      <c r="O1171" s="63">
        <v>0.83333333333333337</v>
      </c>
      <c r="P1171" s="63" t="str">
        <f t="shared" si="55"/>
        <v>18:00 - 20:00</v>
      </c>
      <c r="Q1171" t="s">
        <v>415</v>
      </c>
      <c r="R1171">
        <v>220</v>
      </c>
      <c r="S1171" t="s">
        <v>415</v>
      </c>
      <c r="T1171" t="s">
        <v>415</v>
      </c>
      <c r="U1171" t="s">
        <v>415</v>
      </c>
      <c r="V1171">
        <v>70</v>
      </c>
      <c r="W1171" s="5" t="str">
        <f t="shared" si="56"/>
        <v>LTSU_LV_DemandSYDNEY ROAD</v>
      </c>
    </row>
    <row r="1172" spans="1:23" hidden="1">
      <c r="A1172" t="s">
        <v>416</v>
      </c>
      <c r="B1172" t="s">
        <v>333</v>
      </c>
      <c r="C1172" t="s">
        <v>48</v>
      </c>
      <c r="D1172" t="s">
        <v>406</v>
      </c>
      <c r="E1172" s="3">
        <v>0.4</v>
      </c>
      <c r="F1172" t="s">
        <v>410</v>
      </c>
      <c r="G1172" t="str">
        <f t="shared" si="54"/>
        <v>LTSU_LV_DemandTALBOT RDWinter 2027/28</v>
      </c>
      <c r="H1172" t="s">
        <v>408</v>
      </c>
      <c r="I1172" s="64">
        <v>1.0089571500000005E-2</v>
      </c>
      <c r="J1172" s="5">
        <v>46692</v>
      </c>
      <c r="K1172" s="5">
        <v>46843</v>
      </c>
      <c r="L1172" t="s">
        <v>409</v>
      </c>
      <c r="N1172" s="63">
        <v>0.75</v>
      </c>
      <c r="O1172" s="63">
        <v>0.83333333333333337</v>
      </c>
      <c r="P1172" s="63" t="str">
        <f t="shared" si="55"/>
        <v>18:00 - 20:00</v>
      </c>
      <c r="Q1172" t="s">
        <v>415</v>
      </c>
      <c r="R1172">
        <v>220</v>
      </c>
      <c r="S1172" t="s">
        <v>415</v>
      </c>
      <c r="T1172" t="s">
        <v>415</v>
      </c>
      <c r="U1172" t="s">
        <v>415</v>
      </c>
      <c r="V1172">
        <v>70</v>
      </c>
      <c r="W1172" s="5" t="str">
        <f t="shared" si="56"/>
        <v>LTSU_LV_DemandTALBOT RD</v>
      </c>
    </row>
    <row r="1173" spans="1:23" hidden="1">
      <c r="A1173" t="s">
        <v>416</v>
      </c>
      <c r="B1173" t="s">
        <v>334</v>
      </c>
      <c r="C1173" t="s">
        <v>48</v>
      </c>
      <c r="D1173" t="s">
        <v>413</v>
      </c>
      <c r="E1173" s="3">
        <v>0.4</v>
      </c>
      <c r="F1173" t="s">
        <v>410</v>
      </c>
      <c r="G1173" t="str">
        <f t="shared" si="54"/>
        <v>LTSU_LV_DemandTANFIELD AVEWinter 2027/28</v>
      </c>
      <c r="H1173" t="s">
        <v>408</v>
      </c>
      <c r="I1173" s="64">
        <v>0.12350599500000004</v>
      </c>
      <c r="J1173" s="5">
        <v>46692</v>
      </c>
      <c r="K1173" s="5">
        <v>46843</v>
      </c>
      <c r="L1173" t="s">
        <v>409</v>
      </c>
      <c r="N1173" s="63">
        <v>0.75</v>
      </c>
      <c r="O1173" s="63">
        <v>0.83333333333333337</v>
      </c>
      <c r="P1173" s="63" t="str">
        <f t="shared" si="55"/>
        <v>18:00 - 20:00</v>
      </c>
      <c r="Q1173" t="s">
        <v>415</v>
      </c>
      <c r="R1173">
        <v>220</v>
      </c>
      <c r="S1173" t="s">
        <v>415</v>
      </c>
      <c r="T1173" t="s">
        <v>415</v>
      </c>
      <c r="U1173" t="s">
        <v>415</v>
      </c>
      <c r="V1173">
        <v>70</v>
      </c>
      <c r="W1173" s="5" t="str">
        <f t="shared" si="56"/>
        <v>LTSU_LV_DemandTANFIELD AVE</v>
      </c>
    </row>
    <row r="1174" spans="1:23" hidden="1">
      <c r="A1174" t="s">
        <v>416</v>
      </c>
      <c r="B1174" t="s">
        <v>335</v>
      </c>
      <c r="C1174" t="s">
        <v>48</v>
      </c>
      <c r="D1174" t="s">
        <v>406</v>
      </c>
      <c r="E1174" s="3">
        <v>0.4</v>
      </c>
      <c r="F1174" t="s">
        <v>410</v>
      </c>
      <c r="G1174" t="str">
        <f t="shared" si="54"/>
        <v>LTSU_LV_DemandTENDRING AVE OPP NO35Winter 2027/28</v>
      </c>
      <c r="H1174" t="s">
        <v>408</v>
      </c>
      <c r="I1174" s="64">
        <v>0.01</v>
      </c>
      <c r="J1174" s="5">
        <v>46692</v>
      </c>
      <c r="K1174" s="5">
        <v>46843</v>
      </c>
      <c r="L1174" t="s">
        <v>409</v>
      </c>
      <c r="N1174" s="63">
        <v>0.75</v>
      </c>
      <c r="O1174" s="63">
        <v>0.83333333333333337</v>
      </c>
      <c r="P1174" s="63" t="str">
        <f t="shared" si="55"/>
        <v>18:00 - 20:00</v>
      </c>
      <c r="Q1174" t="s">
        <v>415</v>
      </c>
      <c r="R1174">
        <v>220</v>
      </c>
      <c r="S1174" t="s">
        <v>415</v>
      </c>
      <c r="T1174" t="s">
        <v>415</v>
      </c>
      <c r="U1174" t="s">
        <v>415</v>
      </c>
      <c r="V1174">
        <v>70</v>
      </c>
      <c r="W1174" s="5" t="str">
        <f t="shared" si="56"/>
        <v>LTSU_LV_DemandTENDRING AVE OPP NO35</v>
      </c>
    </row>
    <row r="1175" spans="1:23" hidden="1">
      <c r="A1175" t="s">
        <v>416</v>
      </c>
      <c r="B1175" t="s">
        <v>336</v>
      </c>
      <c r="C1175" t="s">
        <v>48</v>
      </c>
      <c r="D1175" t="s">
        <v>406</v>
      </c>
      <c r="E1175" s="3">
        <v>0.4</v>
      </c>
      <c r="F1175" t="s">
        <v>410</v>
      </c>
      <c r="G1175" t="str">
        <f t="shared" si="54"/>
        <v>LTSU_LV_DemandTHE BARNWinter 2027/28</v>
      </c>
      <c r="H1175" t="s">
        <v>408</v>
      </c>
      <c r="I1175" s="64">
        <v>9.0792938880000021E-2</v>
      </c>
      <c r="J1175" s="5">
        <v>46692</v>
      </c>
      <c r="K1175" s="5">
        <v>46843</v>
      </c>
      <c r="L1175" t="s">
        <v>409</v>
      </c>
      <c r="N1175" s="63">
        <v>0.75</v>
      </c>
      <c r="O1175" s="63">
        <v>0.83333333333333337</v>
      </c>
      <c r="P1175" s="63" t="str">
        <f t="shared" si="55"/>
        <v>18:00 - 20:00</v>
      </c>
      <c r="Q1175" t="s">
        <v>415</v>
      </c>
      <c r="R1175">
        <v>220</v>
      </c>
      <c r="S1175" t="s">
        <v>415</v>
      </c>
      <c r="T1175" t="s">
        <v>415</v>
      </c>
      <c r="U1175" t="s">
        <v>415</v>
      </c>
      <c r="V1175">
        <v>70</v>
      </c>
      <c r="W1175" s="5" t="str">
        <f t="shared" si="56"/>
        <v>LTSU_LV_DemandTHE BARN</v>
      </c>
    </row>
    <row r="1176" spans="1:23" hidden="1">
      <c r="A1176" t="s">
        <v>416</v>
      </c>
      <c r="B1176" t="s">
        <v>337</v>
      </c>
      <c r="C1176" t="s">
        <v>48</v>
      </c>
      <c r="D1176" t="s">
        <v>406</v>
      </c>
      <c r="E1176" s="3">
        <v>0.4</v>
      </c>
      <c r="F1176" t="s">
        <v>410</v>
      </c>
      <c r="G1176" t="str">
        <f t="shared" si="54"/>
        <v>LTSU_LV_DemandTHE DENE ADJ 56Winter 2027/28</v>
      </c>
      <c r="H1176" t="s">
        <v>408</v>
      </c>
      <c r="I1176" s="64">
        <v>0.01</v>
      </c>
      <c r="J1176" s="5">
        <v>46692</v>
      </c>
      <c r="K1176" s="5">
        <v>46843</v>
      </c>
      <c r="L1176" t="s">
        <v>409</v>
      </c>
      <c r="N1176" s="63">
        <v>0.75</v>
      </c>
      <c r="O1176" s="63">
        <v>0.83333333333333337</v>
      </c>
      <c r="P1176" s="63" t="str">
        <f t="shared" si="55"/>
        <v>18:00 - 20:00</v>
      </c>
      <c r="Q1176" t="s">
        <v>415</v>
      </c>
      <c r="R1176">
        <v>220</v>
      </c>
      <c r="S1176" t="s">
        <v>415</v>
      </c>
      <c r="T1176" t="s">
        <v>415</v>
      </c>
      <c r="U1176" t="s">
        <v>415</v>
      </c>
      <c r="V1176">
        <v>70</v>
      </c>
      <c r="W1176" s="5" t="str">
        <f t="shared" si="56"/>
        <v>LTSU_LV_DemandTHE DENE ADJ 56</v>
      </c>
    </row>
    <row r="1177" spans="1:23" hidden="1">
      <c r="A1177" t="s">
        <v>416</v>
      </c>
      <c r="B1177" t="s">
        <v>338</v>
      </c>
      <c r="C1177" t="s">
        <v>48</v>
      </c>
      <c r="D1177" t="s">
        <v>413</v>
      </c>
      <c r="E1177" s="3">
        <v>0.4</v>
      </c>
      <c r="F1177" t="s">
        <v>410</v>
      </c>
      <c r="G1177" t="str">
        <f t="shared" si="54"/>
        <v>LTSU_LV_DemandTHE DRIVE  58Winter 2027/28</v>
      </c>
      <c r="H1177" t="s">
        <v>408</v>
      </c>
      <c r="I1177" s="64">
        <v>1.6836600999999951E-2</v>
      </c>
      <c r="J1177" s="5">
        <v>46692</v>
      </c>
      <c r="K1177" s="5">
        <v>46843</v>
      </c>
      <c r="L1177" t="s">
        <v>409</v>
      </c>
      <c r="N1177" s="63">
        <v>0.75</v>
      </c>
      <c r="O1177" s="63">
        <v>0.83333333333333337</v>
      </c>
      <c r="P1177" s="63" t="str">
        <f t="shared" si="55"/>
        <v>18:00 - 20:00</v>
      </c>
      <c r="Q1177" t="s">
        <v>415</v>
      </c>
      <c r="R1177">
        <v>220</v>
      </c>
      <c r="S1177" t="s">
        <v>415</v>
      </c>
      <c r="T1177" t="s">
        <v>415</v>
      </c>
      <c r="U1177" t="s">
        <v>415</v>
      </c>
      <c r="V1177">
        <v>70</v>
      </c>
      <c r="W1177" s="5" t="str">
        <f t="shared" si="56"/>
        <v>LTSU_LV_DemandTHE DRIVE  58</v>
      </c>
    </row>
    <row r="1178" spans="1:23" hidden="1">
      <c r="A1178" t="s">
        <v>416</v>
      </c>
      <c r="B1178" t="s">
        <v>339</v>
      </c>
      <c r="C1178" t="s">
        <v>48</v>
      </c>
      <c r="D1178" t="s">
        <v>406</v>
      </c>
      <c r="E1178" s="3">
        <v>0.4</v>
      </c>
      <c r="F1178" t="s">
        <v>410</v>
      </c>
      <c r="G1178" t="str">
        <f t="shared" si="54"/>
        <v>LTSU_LV_DemandTHE SALTINGSWinter 2027/28</v>
      </c>
      <c r="H1178" t="s">
        <v>408</v>
      </c>
      <c r="I1178" s="64">
        <v>3.0480349725000022E-2</v>
      </c>
      <c r="J1178" s="5">
        <v>46692</v>
      </c>
      <c r="K1178" s="5">
        <v>46843</v>
      </c>
      <c r="L1178" t="s">
        <v>409</v>
      </c>
      <c r="N1178" s="63">
        <v>0.75</v>
      </c>
      <c r="O1178" s="63">
        <v>0.83333333333333337</v>
      </c>
      <c r="P1178" s="63" t="str">
        <f t="shared" si="55"/>
        <v>18:00 - 20:00</v>
      </c>
      <c r="Q1178" t="s">
        <v>415</v>
      </c>
      <c r="R1178">
        <v>220</v>
      </c>
      <c r="S1178" t="s">
        <v>415</v>
      </c>
      <c r="T1178" t="s">
        <v>415</v>
      </c>
      <c r="U1178" t="s">
        <v>415</v>
      </c>
      <c r="V1178">
        <v>70</v>
      </c>
      <c r="W1178" s="5" t="str">
        <f t="shared" si="56"/>
        <v>LTSU_LV_DemandTHE SALTINGS</v>
      </c>
    </row>
    <row r="1179" spans="1:23" hidden="1">
      <c r="A1179" t="s">
        <v>416</v>
      </c>
      <c r="B1179" t="s">
        <v>340</v>
      </c>
      <c r="C1179" t="s">
        <v>48</v>
      </c>
      <c r="D1179" t="s">
        <v>406</v>
      </c>
      <c r="E1179" s="3">
        <v>0.4</v>
      </c>
      <c r="F1179" t="s">
        <v>410</v>
      </c>
      <c r="G1179" t="str">
        <f t="shared" si="54"/>
        <v>LTSU_LV_DemandTHOMPSON ROADWinter 2027/28</v>
      </c>
      <c r="H1179" t="s">
        <v>408</v>
      </c>
      <c r="I1179" s="64">
        <v>4.806469950000003E-2</v>
      </c>
      <c r="J1179" s="5">
        <v>46692</v>
      </c>
      <c r="K1179" s="5">
        <v>46843</v>
      </c>
      <c r="L1179" t="s">
        <v>409</v>
      </c>
      <c r="N1179" s="63">
        <v>0.75</v>
      </c>
      <c r="O1179" s="63">
        <v>0.83333333333333337</v>
      </c>
      <c r="P1179" s="63" t="str">
        <f t="shared" si="55"/>
        <v>18:00 - 20:00</v>
      </c>
      <c r="Q1179" t="s">
        <v>415</v>
      </c>
      <c r="R1179">
        <v>220</v>
      </c>
      <c r="S1179" t="s">
        <v>415</v>
      </c>
      <c r="T1179" t="s">
        <v>415</v>
      </c>
      <c r="U1179" t="s">
        <v>415</v>
      </c>
      <c r="V1179">
        <v>70</v>
      </c>
      <c r="W1179" s="5" t="str">
        <f t="shared" si="56"/>
        <v>LTSU_LV_DemandTHOMPSON ROAD</v>
      </c>
    </row>
    <row r="1180" spans="1:23" hidden="1">
      <c r="A1180" t="s">
        <v>416</v>
      </c>
      <c r="B1180" t="s">
        <v>341</v>
      </c>
      <c r="C1180" t="s">
        <v>48</v>
      </c>
      <c r="D1180" t="s">
        <v>406</v>
      </c>
      <c r="E1180" s="3">
        <v>0.4</v>
      </c>
      <c r="F1180" t="s">
        <v>410</v>
      </c>
      <c r="G1180" t="str">
        <f t="shared" si="54"/>
        <v>LTSU_LV_DemandTHORNTON RD FLATSWinter 2027/28</v>
      </c>
      <c r="H1180" t="s">
        <v>408</v>
      </c>
      <c r="I1180" s="64">
        <v>1.285083149999997E-2</v>
      </c>
      <c r="J1180" s="5">
        <v>46692</v>
      </c>
      <c r="K1180" s="5">
        <v>46843</v>
      </c>
      <c r="L1180" t="s">
        <v>409</v>
      </c>
      <c r="N1180" s="63">
        <v>0.75</v>
      </c>
      <c r="O1180" s="63">
        <v>0.83333333333333337</v>
      </c>
      <c r="P1180" s="63" t="str">
        <f t="shared" si="55"/>
        <v>18:00 - 20:00</v>
      </c>
      <c r="Q1180" t="s">
        <v>415</v>
      </c>
      <c r="R1180">
        <v>220</v>
      </c>
      <c r="S1180" t="s">
        <v>415</v>
      </c>
      <c r="T1180" t="s">
        <v>415</v>
      </c>
      <c r="U1180" t="s">
        <v>415</v>
      </c>
      <c r="V1180">
        <v>70</v>
      </c>
      <c r="W1180" s="5" t="str">
        <f t="shared" si="56"/>
        <v>LTSU_LV_DemandTHORNTON RD FLATS</v>
      </c>
    </row>
    <row r="1181" spans="1:23" hidden="1">
      <c r="A1181" t="s">
        <v>416</v>
      </c>
      <c r="B1181" t="s">
        <v>342</v>
      </c>
      <c r="C1181" t="s">
        <v>48</v>
      </c>
      <c r="D1181" t="s">
        <v>413</v>
      </c>
      <c r="E1181" s="3">
        <v>0.4</v>
      </c>
      <c r="F1181" t="s">
        <v>410</v>
      </c>
      <c r="G1181" t="str">
        <f t="shared" si="54"/>
        <v>LTSU_LV_DemandTHOROLD RD R/O 227Winter 2027/28</v>
      </c>
      <c r="H1181" t="s">
        <v>408</v>
      </c>
      <c r="I1181" s="64">
        <v>7.7322561500000053E-2</v>
      </c>
      <c r="J1181" s="5">
        <v>46692</v>
      </c>
      <c r="K1181" s="5">
        <v>46843</v>
      </c>
      <c r="L1181" t="s">
        <v>409</v>
      </c>
      <c r="N1181" s="63">
        <v>0.75</v>
      </c>
      <c r="O1181" s="63">
        <v>0.83333333333333337</v>
      </c>
      <c r="P1181" s="63" t="str">
        <f t="shared" si="55"/>
        <v>18:00 - 20:00</v>
      </c>
      <c r="Q1181" t="s">
        <v>415</v>
      </c>
      <c r="R1181">
        <v>220</v>
      </c>
      <c r="S1181" t="s">
        <v>415</v>
      </c>
      <c r="T1181" t="s">
        <v>415</v>
      </c>
      <c r="U1181" t="s">
        <v>415</v>
      </c>
      <c r="V1181">
        <v>70</v>
      </c>
      <c r="W1181" s="5" t="str">
        <f t="shared" si="56"/>
        <v>LTSU_LV_DemandTHOROLD RD R/O 227</v>
      </c>
    </row>
    <row r="1182" spans="1:23" hidden="1">
      <c r="A1182" t="s">
        <v>416</v>
      </c>
      <c r="B1182" t="s">
        <v>343</v>
      </c>
      <c r="C1182" t="s">
        <v>48</v>
      </c>
      <c r="D1182" t="s">
        <v>414</v>
      </c>
      <c r="E1182" s="3">
        <v>0.4</v>
      </c>
      <c r="F1182" t="s">
        <v>410</v>
      </c>
      <c r="G1182" t="str">
        <f t="shared" si="54"/>
        <v>LTSU_LV_DemandTITIAN ROADWinter 2027/28</v>
      </c>
      <c r="H1182" t="s">
        <v>408</v>
      </c>
      <c r="I1182" s="64">
        <v>0.01</v>
      </c>
      <c r="J1182" s="5">
        <v>46692</v>
      </c>
      <c r="K1182" s="5">
        <v>46843</v>
      </c>
      <c r="L1182" t="s">
        <v>409</v>
      </c>
      <c r="N1182" s="63">
        <v>0.75</v>
      </c>
      <c r="O1182" s="63">
        <v>0.83333333333333337</v>
      </c>
      <c r="P1182" s="63" t="str">
        <f t="shared" si="55"/>
        <v>18:00 - 20:00</v>
      </c>
      <c r="Q1182" t="s">
        <v>415</v>
      </c>
      <c r="R1182">
        <v>220</v>
      </c>
      <c r="S1182" t="s">
        <v>415</v>
      </c>
      <c r="T1182" t="s">
        <v>415</v>
      </c>
      <c r="U1182" t="s">
        <v>415</v>
      </c>
      <c r="V1182">
        <v>70</v>
      </c>
      <c r="W1182" s="5" t="str">
        <f t="shared" si="56"/>
        <v>LTSU_LV_DemandTITIAN ROAD</v>
      </c>
    </row>
    <row r="1183" spans="1:23" hidden="1">
      <c r="A1183" t="s">
        <v>416</v>
      </c>
      <c r="B1183" t="s">
        <v>344</v>
      </c>
      <c r="C1183" t="s">
        <v>48</v>
      </c>
      <c r="D1183" t="s">
        <v>406</v>
      </c>
      <c r="E1183" s="3">
        <v>0.4</v>
      </c>
      <c r="F1183" t="s">
        <v>410</v>
      </c>
      <c r="G1183" t="str">
        <f t="shared" si="54"/>
        <v>LTSU_LV_DemandTOWER AVWinter 2027/28</v>
      </c>
      <c r="H1183" t="s">
        <v>408</v>
      </c>
      <c r="I1183" s="64">
        <v>3.2623584300000001E-2</v>
      </c>
      <c r="J1183" s="5">
        <v>46692</v>
      </c>
      <c r="K1183" s="5">
        <v>46843</v>
      </c>
      <c r="L1183" t="s">
        <v>409</v>
      </c>
      <c r="N1183" s="63">
        <v>0.75</v>
      </c>
      <c r="O1183" s="63">
        <v>0.83333333333333337</v>
      </c>
      <c r="P1183" s="63" t="str">
        <f t="shared" si="55"/>
        <v>18:00 - 20:00</v>
      </c>
      <c r="Q1183" t="s">
        <v>415</v>
      </c>
      <c r="R1183">
        <v>220</v>
      </c>
      <c r="S1183" t="s">
        <v>415</v>
      </c>
      <c r="T1183" t="s">
        <v>415</v>
      </c>
      <c r="U1183" t="s">
        <v>415</v>
      </c>
      <c r="V1183">
        <v>70</v>
      </c>
      <c r="W1183" s="5" t="str">
        <f t="shared" si="56"/>
        <v>LTSU_LV_DemandTOWER AV</v>
      </c>
    </row>
    <row r="1184" spans="1:23" hidden="1">
      <c r="A1184" t="s">
        <v>416</v>
      </c>
      <c r="B1184" t="s">
        <v>345</v>
      </c>
      <c r="C1184" t="s">
        <v>48</v>
      </c>
      <c r="D1184" t="s">
        <v>414</v>
      </c>
      <c r="E1184" s="3">
        <v>0.4</v>
      </c>
      <c r="F1184" t="s">
        <v>410</v>
      </c>
      <c r="G1184" t="str">
        <f t="shared" si="54"/>
        <v>LTSU_LV_DemandTOWERS VIEWWinter 2027/28</v>
      </c>
      <c r="H1184" t="s">
        <v>408</v>
      </c>
      <c r="I1184" s="64">
        <v>2.7080916499999996E-2</v>
      </c>
      <c r="J1184" s="5">
        <v>46692</v>
      </c>
      <c r="K1184" s="5">
        <v>46843</v>
      </c>
      <c r="L1184" t="s">
        <v>409</v>
      </c>
      <c r="N1184" s="63">
        <v>0.75</v>
      </c>
      <c r="O1184" s="63">
        <v>0.83333333333333337</v>
      </c>
      <c r="P1184" s="63" t="str">
        <f t="shared" si="55"/>
        <v>18:00 - 20:00</v>
      </c>
      <c r="Q1184" t="s">
        <v>415</v>
      </c>
      <c r="R1184">
        <v>220</v>
      </c>
      <c r="S1184" t="s">
        <v>415</v>
      </c>
      <c r="T1184" t="s">
        <v>415</v>
      </c>
      <c r="U1184" t="s">
        <v>415</v>
      </c>
      <c r="V1184">
        <v>70</v>
      </c>
      <c r="W1184" s="5" t="str">
        <f t="shared" si="56"/>
        <v>LTSU_LV_DemandTOWERS VIEW</v>
      </c>
    </row>
    <row r="1185" spans="1:23" hidden="1">
      <c r="A1185" t="s">
        <v>416</v>
      </c>
      <c r="B1185" t="s">
        <v>346</v>
      </c>
      <c r="C1185" t="s">
        <v>48</v>
      </c>
      <c r="D1185" t="s">
        <v>414</v>
      </c>
      <c r="E1185" s="3">
        <v>0.4</v>
      </c>
      <c r="F1185" t="s">
        <v>410</v>
      </c>
      <c r="G1185" t="str">
        <f t="shared" si="54"/>
        <v>LTSU_LV_DemandTOWERS VIEW EASTWinter 2027/28</v>
      </c>
      <c r="H1185" t="s">
        <v>408</v>
      </c>
      <c r="I1185" s="64">
        <v>0.10391240150000003</v>
      </c>
      <c r="J1185" s="5">
        <v>46692</v>
      </c>
      <c r="K1185" s="5">
        <v>46843</v>
      </c>
      <c r="L1185" t="s">
        <v>409</v>
      </c>
      <c r="N1185" s="63">
        <v>0.75</v>
      </c>
      <c r="O1185" s="63">
        <v>0.83333333333333337</v>
      </c>
      <c r="P1185" s="63" t="str">
        <f t="shared" si="55"/>
        <v>18:00 - 20:00</v>
      </c>
      <c r="Q1185" t="s">
        <v>415</v>
      </c>
      <c r="R1185">
        <v>220</v>
      </c>
      <c r="S1185" t="s">
        <v>415</v>
      </c>
      <c r="T1185" t="s">
        <v>415</v>
      </c>
      <c r="U1185" t="s">
        <v>415</v>
      </c>
      <c r="V1185">
        <v>70</v>
      </c>
      <c r="W1185" s="5" t="str">
        <f t="shared" si="56"/>
        <v>LTSU_LV_DemandTOWERS VIEW EAST</v>
      </c>
    </row>
    <row r="1186" spans="1:23" hidden="1">
      <c r="A1186" t="s">
        <v>416</v>
      </c>
      <c r="B1186" t="s">
        <v>347</v>
      </c>
      <c r="C1186" t="s">
        <v>48</v>
      </c>
      <c r="D1186" t="s">
        <v>413</v>
      </c>
      <c r="E1186" s="3">
        <v>0.4</v>
      </c>
      <c r="F1186" t="s">
        <v>410</v>
      </c>
      <c r="G1186" t="str">
        <f t="shared" si="54"/>
        <v>LTSU_LV_DemandTREBOVIR RD 1-3Winter 2027/28</v>
      </c>
      <c r="H1186" t="s">
        <v>408</v>
      </c>
      <c r="I1186" s="64">
        <v>3.1976416500000049E-2</v>
      </c>
      <c r="J1186" s="5">
        <v>46692</v>
      </c>
      <c r="K1186" s="5">
        <v>46843</v>
      </c>
      <c r="L1186" t="s">
        <v>409</v>
      </c>
      <c r="N1186" s="63">
        <v>0.75</v>
      </c>
      <c r="O1186" s="63">
        <v>0.83333333333333337</v>
      </c>
      <c r="P1186" s="63" t="str">
        <f t="shared" si="55"/>
        <v>18:00 - 20:00</v>
      </c>
      <c r="Q1186" t="s">
        <v>415</v>
      </c>
      <c r="R1186">
        <v>220</v>
      </c>
      <c r="S1186" t="s">
        <v>415</v>
      </c>
      <c r="T1186" t="s">
        <v>415</v>
      </c>
      <c r="U1186" t="s">
        <v>415</v>
      </c>
      <c r="V1186">
        <v>70</v>
      </c>
      <c r="W1186" s="5" t="str">
        <f t="shared" si="56"/>
        <v>LTSU_LV_DemandTREBOVIR RD 1-3</v>
      </c>
    </row>
    <row r="1187" spans="1:23" hidden="1">
      <c r="A1187" t="s">
        <v>416</v>
      </c>
      <c r="B1187" t="s">
        <v>348</v>
      </c>
      <c r="C1187" t="s">
        <v>48</v>
      </c>
      <c r="D1187" t="s">
        <v>406</v>
      </c>
      <c r="E1187" s="3">
        <v>0.4</v>
      </c>
      <c r="F1187" t="s">
        <v>410</v>
      </c>
      <c r="G1187" t="str">
        <f t="shared" si="54"/>
        <v>LTSU_LV_DemandTUBEWAYSWinter 2027/28</v>
      </c>
      <c r="H1187" t="s">
        <v>408</v>
      </c>
      <c r="I1187" s="64">
        <v>3.1403156699999997E-2</v>
      </c>
      <c r="J1187" s="5">
        <v>46692</v>
      </c>
      <c r="K1187" s="5">
        <v>46843</v>
      </c>
      <c r="L1187" t="s">
        <v>409</v>
      </c>
      <c r="N1187" s="63">
        <v>0.75</v>
      </c>
      <c r="O1187" s="63">
        <v>0.83333333333333337</v>
      </c>
      <c r="P1187" s="63" t="str">
        <f t="shared" si="55"/>
        <v>18:00 - 20:00</v>
      </c>
      <c r="Q1187" t="s">
        <v>415</v>
      </c>
      <c r="R1187">
        <v>220</v>
      </c>
      <c r="S1187" t="s">
        <v>415</v>
      </c>
      <c r="T1187" t="s">
        <v>415</v>
      </c>
      <c r="U1187" t="s">
        <v>415</v>
      </c>
      <c r="V1187">
        <v>70</v>
      </c>
      <c r="W1187" s="5" t="str">
        <f t="shared" si="56"/>
        <v>LTSU_LV_DemandTUBEWAYS</v>
      </c>
    </row>
    <row r="1188" spans="1:23" hidden="1">
      <c r="A1188" t="s">
        <v>416</v>
      </c>
      <c r="B1188" t="s">
        <v>349</v>
      </c>
      <c r="C1188" t="s">
        <v>48</v>
      </c>
      <c r="D1188" t="s">
        <v>413</v>
      </c>
      <c r="E1188" s="3">
        <v>0.4</v>
      </c>
      <c r="F1188" t="s">
        <v>410</v>
      </c>
      <c r="G1188" t="str">
        <f t="shared" si="54"/>
        <v>LTSU_LV_DemandTWYFORD RD ADJ 31Winter 2027/28</v>
      </c>
      <c r="H1188" t="s">
        <v>408</v>
      </c>
      <c r="I1188" s="64">
        <v>0.01</v>
      </c>
      <c r="J1188" s="5">
        <v>46692</v>
      </c>
      <c r="K1188" s="5">
        <v>46843</v>
      </c>
      <c r="L1188" t="s">
        <v>409</v>
      </c>
      <c r="N1188" s="63">
        <v>0.75</v>
      </c>
      <c r="O1188" s="63">
        <v>0.83333333333333337</v>
      </c>
      <c r="P1188" s="63" t="str">
        <f t="shared" si="55"/>
        <v>18:00 - 20:00</v>
      </c>
      <c r="Q1188" t="s">
        <v>415</v>
      </c>
      <c r="R1188">
        <v>220</v>
      </c>
      <c r="S1188" t="s">
        <v>415</v>
      </c>
      <c r="T1188" t="s">
        <v>415</v>
      </c>
      <c r="U1188" t="s">
        <v>415</v>
      </c>
      <c r="V1188">
        <v>70</v>
      </c>
      <c r="W1188" s="5" t="str">
        <f t="shared" si="56"/>
        <v>LTSU_LV_DemandTWYFORD RD ADJ 31</v>
      </c>
    </row>
    <row r="1189" spans="1:23" hidden="1">
      <c r="A1189" t="s">
        <v>416</v>
      </c>
      <c r="B1189" t="s">
        <v>350</v>
      </c>
      <c r="C1189" t="s">
        <v>48</v>
      </c>
      <c r="D1189" t="s">
        <v>414</v>
      </c>
      <c r="E1189" s="3">
        <v>0.4</v>
      </c>
      <c r="F1189" t="s">
        <v>410</v>
      </c>
      <c r="G1189" t="str">
        <f t="shared" si="54"/>
        <v>LTSU_LV_DemandUNITED DAIRIESWinter 2027/28</v>
      </c>
      <c r="H1189" t="s">
        <v>408</v>
      </c>
      <c r="I1189" s="64">
        <v>9.0418462499999963E-2</v>
      </c>
      <c r="J1189" s="5">
        <v>46692</v>
      </c>
      <c r="K1189" s="5">
        <v>46843</v>
      </c>
      <c r="L1189" t="s">
        <v>409</v>
      </c>
      <c r="N1189" s="63">
        <v>0.75</v>
      </c>
      <c r="O1189" s="63">
        <v>0.83333333333333337</v>
      </c>
      <c r="P1189" s="63" t="str">
        <f t="shared" si="55"/>
        <v>18:00 - 20:00</v>
      </c>
      <c r="Q1189" t="s">
        <v>415</v>
      </c>
      <c r="R1189">
        <v>220</v>
      </c>
      <c r="S1189" t="s">
        <v>415</v>
      </c>
      <c r="T1189" t="s">
        <v>415</v>
      </c>
      <c r="U1189" t="s">
        <v>415</v>
      </c>
      <c r="V1189">
        <v>70</v>
      </c>
      <c r="W1189" s="5" t="str">
        <f t="shared" si="56"/>
        <v>LTSU_LV_DemandUNITED DAIRIES</v>
      </c>
    </row>
    <row r="1190" spans="1:23" hidden="1">
      <c r="A1190" t="s">
        <v>416</v>
      </c>
      <c r="B1190" t="s">
        <v>351</v>
      </c>
      <c r="C1190" t="s">
        <v>48</v>
      </c>
      <c r="D1190" t="s">
        <v>413</v>
      </c>
      <c r="E1190" s="3">
        <v>0.4</v>
      </c>
      <c r="F1190" t="s">
        <v>410</v>
      </c>
      <c r="G1190" t="str">
        <f t="shared" si="54"/>
        <v>LTSU_LV_DemandUPPER CLAPTON RD 37-39Winter 2027/28</v>
      </c>
      <c r="H1190" t="s">
        <v>408</v>
      </c>
      <c r="I1190" s="64">
        <v>5.2662949000000014E-2</v>
      </c>
      <c r="J1190" s="5">
        <v>46692</v>
      </c>
      <c r="K1190" s="5">
        <v>46843</v>
      </c>
      <c r="L1190" t="s">
        <v>409</v>
      </c>
      <c r="N1190" s="63">
        <v>0.75</v>
      </c>
      <c r="O1190" s="63">
        <v>0.83333333333333337</v>
      </c>
      <c r="P1190" s="63" t="str">
        <f t="shared" si="55"/>
        <v>18:00 - 20:00</v>
      </c>
      <c r="Q1190" t="s">
        <v>415</v>
      </c>
      <c r="R1190">
        <v>220</v>
      </c>
      <c r="S1190" t="s">
        <v>415</v>
      </c>
      <c r="T1190" t="s">
        <v>415</v>
      </c>
      <c r="U1190" t="s">
        <v>415</v>
      </c>
      <c r="V1190">
        <v>70</v>
      </c>
      <c r="W1190" s="5" t="str">
        <f t="shared" si="56"/>
        <v>LTSU_LV_DemandUPPER CLAPTON RD 37-39</v>
      </c>
    </row>
    <row r="1191" spans="1:23" hidden="1">
      <c r="A1191" t="s">
        <v>416</v>
      </c>
      <c r="B1191" t="s">
        <v>352</v>
      </c>
      <c r="C1191" t="s">
        <v>48</v>
      </c>
      <c r="D1191" t="s">
        <v>413</v>
      </c>
      <c r="E1191" s="3">
        <v>0.4</v>
      </c>
      <c r="F1191" t="s">
        <v>410</v>
      </c>
      <c r="G1191" t="str">
        <f t="shared" si="54"/>
        <v>LTSU_LV_DemandUPPER HOLLOWAY STATIONWinter 2027/28</v>
      </c>
      <c r="H1191" t="s">
        <v>408</v>
      </c>
      <c r="I1191" s="64">
        <v>2.2558451999999955E-2</v>
      </c>
      <c r="J1191" s="5">
        <v>46692</v>
      </c>
      <c r="K1191" s="5">
        <v>46843</v>
      </c>
      <c r="L1191" t="s">
        <v>409</v>
      </c>
      <c r="N1191" s="63">
        <v>0.75</v>
      </c>
      <c r="O1191" s="63">
        <v>0.83333333333333337</v>
      </c>
      <c r="P1191" s="63" t="str">
        <f t="shared" si="55"/>
        <v>18:00 - 20:00</v>
      </c>
      <c r="Q1191" t="s">
        <v>415</v>
      </c>
      <c r="R1191">
        <v>220</v>
      </c>
      <c r="S1191" t="s">
        <v>415</v>
      </c>
      <c r="T1191" t="s">
        <v>415</v>
      </c>
      <c r="U1191" t="s">
        <v>415</v>
      </c>
      <c r="V1191">
        <v>70</v>
      </c>
      <c r="W1191" s="5" t="str">
        <f t="shared" si="56"/>
        <v>LTSU_LV_DemandUPPER HOLLOWAY STATION</v>
      </c>
    </row>
    <row r="1192" spans="1:23" hidden="1">
      <c r="A1192" t="s">
        <v>416</v>
      </c>
      <c r="B1192" t="s">
        <v>353</v>
      </c>
      <c r="C1192" t="s">
        <v>48</v>
      </c>
      <c r="D1192" t="s">
        <v>413</v>
      </c>
      <c r="E1192" s="3">
        <v>0.4</v>
      </c>
      <c r="F1192" t="s">
        <v>410</v>
      </c>
      <c r="G1192" t="str">
        <f t="shared" si="54"/>
        <v>LTSU_LV_DemandUPPER WICKHAM LANE R/O 98Winter 2027/28</v>
      </c>
      <c r="H1192" t="s">
        <v>408</v>
      </c>
      <c r="I1192" s="64">
        <v>0.01</v>
      </c>
      <c r="J1192" s="5">
        <v>46692</v>
      </c>
      <c r="K1192" s="5">
        <v>46843</v>
      </c>
      <c r="L1192" t="s">
        <v>409</v>
      </c>
      <c r="N1192" s="63">
        <v>0.75</v>
      </c>
      <c r="O1192" s="63">
        <v>0.83333333333333337</v>
      </c>
      <c r="P1192" s="63" t="str">
        <f t="shared" si="55"/>
        <v>18:00 - 20:00</v>
      </c>
      <c r="Q1192" t="s">
        <v>415</v>
      </c>
      <c r="R1192">
        <v>220</v>
      </c>
      <c r="S1192" t="s">
        <v>415</v>
      </c>
      <c r="T1192" t="s">
        <v>415</v>
      </c>
      <c r="U1192" t="s">
        <v>415</v>
      </c>
      <c r="V1192">
        <v>70</v>
      </c>
      <c r="W1192" s="5" t="str">
        <f t="shared" si="56"/>
        <v>LTSU_LV_DemandUPPER WICKHAM LANE R/O 98</v>
      </c>
    </row>
    <row r="1193" spans="1:23" hidden="1">
      <c r="A1193" t="s">
        <v>416</v>
      </c>
      <c r="B1193" t="s">
        <v>354</v>
      </c>
      <c r="C1193" t="s">
        <v>48</v>
      </c>
      <c r="D1193" t="s">
        <v>413</v>
      </c>
      <c r="E1193" s="3">
        <v>0.4</v>
      </c>
      <c r="F1193" t="s">
        <v>410</v>
      </c>
      <c r="G1193" t="str">
        <f t="shared" si="54"/>
        <v>LTSU_LV_DemandUPTON LANE WATNEYSWinter 2027/28</v>
      </c>
      <c r="H1193" t="s">
        <v>408</v>
      </c>
      <c r="I1193" s="64">
        <v>6.8718371999999972E-2</v>
      </c>
      <c r="J1193" s="5">
        <v>46692</v>
      </c>
      <c r="K1193" s="5">
        <v>46843</v>
      </c>
      <c r="L1193" t="s">
        <v>409</v>
      </c>
      <c r="N1193" s="63">
        <v>0.75</v>
      </c>
      <c r="O1193" s="63">
        <v>0.83333333333333337</v>
      </c>
      <c r="P1193" s="63" t="str">
        <f t="shared" si="55"/>
        <v>18:00 - 20:00</v>
      </c>
      <c r="Q1193" t="s">
        <v>415</v>
      </c>
      <c r="R1193">
        <v>220</v>
      </c>
      <c r="S1193" t="s">
        <v>415</v>
      </c>
      <c r="T1193" t="s">
        <v>415</v>
      </c>
      <c r="U1193" t="s">
        <v>415</v>
      </c>
      <c r="V1193">
        <v>70</v>
      </c>
      <c r="W1193" s="5" t="str">
        <f t="shared" si="56"/>
        <v>LTSU_LV_DemandUPTON LANE WATNEYS</v>
      </c>
    </row>
    <row r="1194" spans="1:23" hidden="1">
      <c r="A1194" t="s">
        <v>416</v>
      </c>
      <c r="B1194" t="s">
        <v>355</v>
      </c>
      <c r="C1194" t="s">
        <v>48</v>
      </c>
      <c r="D1194" t="s">
        <v>413</v>
      </c>
      <c r="E1194" s="3">
        <v>0.4</v>
      </c>
      <c r="F1194" t="s">
        <v>410</v>
      </c>
      <c r="G1194" t="str">
        <f t="shared" si="54"/>
        <v>LTSU_LV_DemandVALMAR RD SCHOOLWinter 2027/28</v>
      </c>
      <c r="H1194" t="s">
        <v>408</v>
      </c>
      <c r="I1194" s="64">
        <v>6.1227144499999997E-2</v>
      </c>
      <c r="J1194" s="5">
        <v>46692</v>
      </c>
      <c r="K1194" s="5">
        <v>46843</v>
      </c>
      <c r="L1194" t="s">
        <v>409</v>
      </c>
      <c r="N1194" s="63">
        <v>0.75</v>
      </c>
      <c r="O1194" s="63">
        <v>0.83333333333333337</v>
      </c>
      <c r="P1194" s="63" t="str">
        <f t="shared" si="55"/>
        <v>18:00 - 20:00</v>
      </c>
      <c r="Q1194" t="s">
        <v>415</v>
      </c>
      <c r="R1194">
        <v>220</v>
      </c>
      <c r="S1194" t="s">
        <v>415</v>
      </c>
      <c r="T1194" t="s">
        <v>415</v>
      </c>
      <c r="U1194" t="s">
        <v>415</v>
      </c>
      <c r="V1194">
        <v>70</v>
      </c>
      <c r="W1194" s="5" t="str">
        <f t="shared" si="56"/>
        <v>LTSU_LV_DemandVALMAR RD SCHOOL</v>
      </c>
    </row>
    <row r="1195" spans="1:23" hidden="1">
      <c r="A1195" t="s">
        <v>416</v>
      </c>
      <c r="B1195" t="s">
        <v>356</v>
      </c>
      <c r="C1195" t="s">
        <v>48</v>
      </c>
      <c r="D1195" t="s">
        <v>406</v>
      </c>
      <c r="E1195" s="3">
        <v>0.4</v>
      </c>
      <c r="F1195" t="s">
        <v>410</v>
      </c>
      <c r="G1195" t="str">
        <f t="shared" si="54"/>
        <v>LTSU_LV_DemandVILLAGEWinter 2027/28</v>
      </c>
      <c r="H1195" t="s">
        <v>408</v>
      </c>
      <c r="I1195" s="64">
        <v>3.2620516739999973E-2</v>
      </c>
      <c r="J1195" s="5">
        <v>46692</v>
      </c>
      <c r="K1195" s="5">
        <v>46843</v>
      </c>
      <c r="L1195" t="s">
        <v>409</v>
      </c>
      <c r="N1195" s="63">
        <v>0.75</v>
      </c>
      <c r="O1195" s="63">
        <v>0.83333333333333337</v>
      </c>
      <c r="P1195" s="63" t="str">
        <f t="shared" si="55"/>
        <v>18:00 - 20:00</v>
      </c>
      <c r="Q1195" t="s">
        <v>415</v>
      </c>
      <c r="R1195">
        <v>220</v>
      </c>
      <c r="S1195" t="s">
        <v>415</v>
      </c>
      <c r="T1195" t="s">
        <v>415</v>
      </c>
      <c r="U1195" t="s">
        <v>415</v>
      </c>
      <c r="V1195">
        <v>70</v>
      </c>
      <c r="W1195" s="5" t="str">
        <f t="shared" si="56"/>
        <v>LTSU_LV_DemandVILLAGE</v>
      </c>
    </row>
    <row r="1196" spans="1:23" hidden="1">
      <c r="A1196" t="s">
        <v>416</v>
      </c>
      <c r="B1196" t="s">
        <v>357</v>
      </c>
      <c r="C1196" t="s">
        <v>48</v>
      </c>
      <c r="D1196" t="s">
        <v>414</v>
      </c>
      <c r="E1196" s="3">
        <v>0.4</v>
      </c>
      <c r="F1196" t="s">
        <v>410</v>
      </c>
      <c r="G1196" t="str">
        <f t="shared" si="54"/>
        <v>LTSU_LV_DemandVILLIERS AVENUEWinter 2027/28</v>
      </c>
      <c r="H1196" t="s">
        <v>408</v>
      </c>
      <c r="I1196" s="64">
        <v>1.2414102499999968E-2</v>
      </c>
      <c r="J1196" s="5">
        <v>46692</v>
      </c>
      <c r="K1196" s="5">
        <v>46843</v>
      </c>
      <c r="L1196" t="s">
        <v>409</v>
      </c>
      <c r="N1196" s="63">
        <v>0.75</v>
      </c>
      <c r="O1196" s="63">
        <v>0.83333333333333337</v>
      </c>
      <c r="P1196" s="63" t="str">
        <f t="shared" si="55"/>
        <v>18:00 - 20:00</v>
      </c>
      <c r="Q1196" t="s">
        <v>415</v>
      </c>
      <c r="R1196">
        <v>220</v>
      </c>
      <c r="S1196" t="s">
        <v>415</v>
      </c>
      <c r="T1196" t="s">
        <v>415</v>
      </c>
      <c r="U1196" t="s">
        <v>415</v>
      </c>
      <c r="V1196">
        <v>70</v>
      </c>
      <c r="W1196" s="5" t="str">
        <f t="shared" si="56"/>
        <v>LTSU_LV_DemandVILLIERS AVENUE</v>
      </c>
    </row>
    <row r="1197" spans="1:23" hidden="1">
      <c r="A1197" t="s">
        <v>416</v>
      </c>
      <c r="B1197" t="s">
        <v>358</v>
      </c>
      <c r="C1197" t="s">
        <v>48</v>
      </c>
      <c r="D1197" t="s">
        <v>406</v>
      </c>
      <c r="E1197" s="3">
        <v>0.4</v>
      </c>
      <c r="F1197" t="s">
        <v>410</v>
      </c>
      <c r="G1197" t="str">
        <f t="shared" si="54"/>
        <v>LTSU_LV_DemandWALCOTT EASTWinter 2027/28</v>
      </c>
      <c r="H1197" t="s">
        <v>408</v>
      </c>
      <c r="I1197" s="64">
        <v>0.12929112315000002</v>
      </c>
      <c r="J1197" s="5">
        <v>46692</v>
      </c>
      <c r="K1197" s="5">
        <v>46843</v>
      </c>
      <c r="L1197" t="s">
        <v>409</v>
      </c>
      <c r="N1197" s="63">
        <v>0.75</v>
      </c>
      <c r="O1197" s="63">
        <v>0.83333333333333337</v>
      </c>
      <c r="P1197" s="63" t="str">
        <f t="shared" si="55"/>
        <v>18:00 - 20:00</v>
      </c>
      <c r="Q1197" t="s">
        <v>415</v>
      </c>
      <c r="R1197">
        <v>220</v>
      </c>
      <c r="S1197" t="s">
        <v>415</v>
      </c>
      <c r="T1197" t="s">
        <v>415</v>
      </c>
      <c r="U1197" t="s">
        <v>415</v>
      </c>
      <c r="V1197">
        <v>70</v>
      </c>
      <c r="W1197" s="5" t="str">
        <f t="shared" si="56"/>
        <v>LTSU_LV_DemandWALCOTT EAST</v>
      </c>
    </row>
    <row r="1198" spans="1:23" hidden="1">
      <c r="A1198" t="s">
        <v>416</v>
      </c>
      <c r="B1198" t="s">
        <v>359</v>
      </c>
      <c r="C1198" t="s">
        <v>48</v>
      </c>
      <c r="D1198" t="s">
        <v>414</v>
      </c>
      <c r="E1198" s="3">
        <v>0.4</v>
      </c>
      <c r="F1198" t="s">
        <v>410</v>
      </c>
      <c r="G1198" t="str">
        <f t="shared" si="54"/>
        <v>LTSU_LV_DemandWALTON ROAD (CHURCH FARM SCHOOL)Winter 2027/28</v>
      </c>
      <c r="H1198" t="s">
        <v>408</v>
      </c>
      <c r="I1198" s="64">
        <v>0.01</v>
      </c>
      <c r="J1198" s="5">
        <v>46692</v>
      </c>
      <c r="K1198" s="5">
        <v>46843</v>
      </c>
      <c r="L1198" t="s">
        <v>409</v>
      </c>
      <c r="N1198" s="63">
        <v>0.75</v>
      </c>
      <c r="O1198" s="63">
        <v>0.83333333333333337</v>
      </c>
      <c r="P1198" s="63" t="str">
        <f t="shared" si="55"/>
        <v>18:00 - 20:00</v>
      </c>
      <c r="Q1198" t="s">
        <v>415</v>
      </c>
      <c r="R1198">
        <v>220</v>
      </c>
      <c r="S1198" t="s">
        <v>415</v>
      </c>
      <c r="T1198" t="s">
        <v>415</v>
      </c>
      <c r="U1198" t="s">
        <v>415</v>
      </c>
      <c r="V1198">
        <v>70</v>
      </c>
      <c r="W1198" s="5" t="str">
        <f t="shared" si="56"/>
        <v>LTSU_LV_DemandWALTON ROAD (CHURCH FARM SCHOOL)</v>
      </c>
    </row>
    <row r="1199" spans="1:23" hidden="1">
      <c r="A1199" t="s">
        <v>416</v>
      </c>
      <c r="B1199" t="s">
        <v>360</v>
      </c>
      <c r="C1199" t="s">
        <v>48</v>
      </c>
      <c r="D1199" t="s">
        <v>414</v>
      </c>
      <c r="E1199" s="3">
        <v>0.4</v>
      </c>
      <c r="F1199" t="s">
        <v>410</v>
      </c>
      <c r="G1199" t="str">
        <f t="shared" si="54"/>
        <v>LTSU_LV_DemandWARHAM ROADWinter 2027/28</v>
      </c>
      <c r="H1199" t="s">
        <v>408</v>
      </c>
      <c r="I1199" s="64">
        <v>4.3124567100000039E-2</v>
      </c>
      <c r="J1199" s="5">
        <v>46692</v>
      </c>
      <c r="K1199" s="5">
        <v>46843</v>
      </c>
      <c r="L1199" t="s">
        <v>409</v>
      </c>
      <c r="N1199" s="63">
        <v>0.75</v>
      </c>
      <c r="O1199" s="63">
        <v>0.83333333333333337</v>
      </c>
      <c r="P1199" s="63" t="str">
        <f t="shared" si="55"/>
        <v>18:00 - 20:00</v>
      </c>
      <c r="Q1199" t="s">
        <v>415</v>
      </c>
      <c r="R1199">
        <v>220</v>
      </c>
      <c r="S1199" t="s">
        <v>415</v>
      </c>
      <c r="T1199" t="s">
        <v>415</v>
      </c>
      <c r="U1199" t="s">
        <v>415</v>
      </c>
      <c r="V1199">
        <v>70</v>
      </c>
      <c r="W1199" s="5" t="str">
        <f t="shared" si="56"/>
        <v>LTSU_LV_DemandWARHAM ROAD</v>
      </c>
    </row>
    <row r="1200" spans="1:23" hidden="1">
      <c r="A1200" t="s">
        <v>416</v>
      </c>
      <c r="B1200" t="s">
        <v>361</v>
      </c>
      <c r="C1200" t="s">
        <v>48</v>
      </c>
      <c r="D1200" t="s">
        <v>413</v>
      </c>
      <c r="E1200" s="3">
        <v>0.4</v>
      </c>
      <c r="F1200" t="s">
        <v>410</v>
      </c>
      <c r="G1200" t="str">
        <f t="shared" si="54"/>
        <v>LTSU_LV_DemandWARNDON STWinter 2027/28</v>
      </c>
      <c r="H1200" t="s">
        <v>408</v>
      </c>
      <c r="I1200" s="64">
        <v>1.2226730500000007E-2</v>
      </c>
      <c r="J1200" s="5">
        <v>46692</v>
      </c>
      <c r="K1200" s="5">
        <v>46843</v>
      </c>
      <c r="L1200" t="s">
        <v>409</v>
      </c>
      <c r="N1200" s="63">
        <v>0.75</v>
      </c>
      <c r="O1200" s="63">
        <v>0.83333333333333337</v>
      </c>
      <c r="P1200" s="63" t="str">
        <f t="shared" si="55"/>
        <v>18:00 - 20:00</v>
      </c>
      <c r="Q1200" t="s">
        <v>415</v>
      </c>
      <c r="R1200">
        <v>220</v>
      </c>
      <c r="S1200" t="s">
        <v>415</v>
      </c>
      <c r="T1200" t="s">
        <v>415</v>
      </c>
      <c r="U1200" t="s">
        <v>415</v>
      </c>
      <c r="V1200">
        <v>70</v>
      </c>
      <c r="W1200" s="5" t="str">
        <f t="shared" si="56"/>
        <v>LTSU_LV_DemandWARNDON ST</v>
      </c>
    </row>
    <row r="1201" spans="1:23" hidden="1">
      <c r="A1201" t="s">
        <v>416</v>
      </c>
      <c r="B1201" t="s">
        <v>362</v>
      </c>
      <c r="C1201" t="s">
        <v>48</v>
      </c>
      <c r="D1201" t="s">
        <v>406</v>
      </c>
      <c r="E1201" s="3">
        <v>0.4</v>
      </c>
      <c r="F1201" t="s">
        <v>410</v>
      </c>
      <c r="G1201" t="str">
        <f t="shared" si="54"/>
        <v>LTSU_LV_DemandWATER LNWinter 2027/28</v>
      </c>
      <c r="H1201" t="s">
        <v>408</v>
      </c>
      <c r="I1201" s="64">
        <v>0.01</v>
      </c>
      <c r="J1201" s="5">
        <v>46692</v>
      </c>
      <c r="K1201" s="5">
        <v>46843</v>
      </c>
      <c r="L1201" t="s">
        <v>409</v>
      </c>
      <c r="N1201" s="63">
        <v>0.75</v>
      </c>
      <c r="O1201" s="63">
        <v>0.83333333333333337</v>
      </c>
      <c r="P1201" s="63" t="str">
        <f t="shared" si="55"/>
        <v>18:00 - 20:00</v>
      </c>
      <c r="Q1201" t="s">
        <v>415</v>
      </c>
      <c r="R1201">
        <v>220</v>
      </c>
      <c r="S1201" t="s">
        <v>415</v>
      </c>
      <c r="T1201" t="s">
        <v>415</v>
      </c>
      <c r="U1201" t="s">
        <v>415</v>
      </c>
      <c r="V1201">
        <v>70</v>
      </c>
      <c r="W1201" s="5" t="str">
        <f t="shared" si="56"/>
        <v>LTSU_LV_DemandWATER LN</v>
      </c>
    </row>
    <row r="1202" spans="1:23" hidden="1">
      <c r="A1202" t="s">
        <v>416</v>
      </c>
      <c r="B1202" t="s">
        <v>363</v>
      </c>
      <c r="C1202" t="s">
        <v>48</v>
      </c>
      <c r="D1202" t="s">
        <v>406</v>
      </c>
      <c r="E1202" s="3">
        <v>0.4</v>
      </c>
      <c r="F1202" t="s">
        <v>410</v>
      </c>
      <c r="G1202" t="str">
        <f t="shared" si="54"/>
        <v>LTSU_LV_DemandWELLESLEY RDWinter 2027/28</v>
      </c>
      <c r="H1202" t="s">
        <v>408</v>
      </c>
      <c r="I1202" s="64">
        <v>2.0059726499999986E-2</v>
      </c>
      <c r="J1202" s="5">
        <v>46692</v>
      </c>
      <c r="K1202" s="5">
        <v>46843</v>
      </c>
      <c r="L1202" t="s">
        <v>409</v>
      </c>
      <c r="N1202" s="63">
        <v>0.75</v>
      </c>
      <c r="O1202" s="63">
        <v>0.83333333333333337</v>
      </c>
      <c r="P1202" s="63" t="str">
        <f t="shared" si="55"/>
        <v>18:00 - 20:00</v>
      </c>
      <c r="Q1202" t="s">
        <v>415</v>
      </c>
      <c r="R1202">
        <v>220</v>
      </c>
      <c r="S1202" t="s">
        <v>415</v>
      </c>
      <c r="T1202" t="s">
        <v>415</v>
      </c>
      <c r="U1202" t="s">
        <v>415</v>
      </c>
      <c r="V1202">
        <v>70</v>
      </c>
      <c r="W1202" s="5" t="str">
        <f t="shared" si="56"/>
        <v>LTSU_LV_DemandWELLESLEY RD</v>
      </c>
    </row>
    <row r="1203" spans="1:23" hidden="1">
      <c r="A1203" t="s">
        <v>416</v>
      </c>
      <c r="B1203" t="s">
        <v>364</v>
      </c>
      <c r="C1203" t="s">
        <v>48</v>
      </c>
      <c r="D1203" t="s">
        <v>406</v>
      </c>
      <c r="E1203" s="3">
        <v>0.4</v>
      </c>
      <c r="F1203" t="s">
        <v>410</v>
      </c>
      <c r="G1203" t="str">
        <f t="shared" si="54"/>
        <v>LTSU_LV_DemandWELTECWinter 2027/28</v>
      </c>
      <c r="H1203" t="s">
        <v>408</v>
      </c>
      <c r="I1203" s="64">
        <v>3.0379580500000003E-2</v>
      </c>
      <c r="J1203" s="5">
        <v>46692</v>
      </c>
      <c r="K1203" s="5">
        <v>46843</v>
      </c>
      <c r="L1203" t="s">
        <v>409</v>
      </c>
      <c r="N1203" s="63">
        <v>0.75</v>
      </c>
      <c r="O1203" s="63">
        <v>0.83333333333333337</v>
      </c>
      <c r="P1203" s="63" t="str">
        <f t="shared" si="55"/>
        <v>18:00 - 20:00</v>
      </c>
      <c r="Q1203" t="s">
        <v>415</v>
      </c>
      <c r="R1203">
        <v>220</v>
      </c>
      <c r="S1203" t="s">
        <v>415</v>
      </c>
      <c r="T1203" t="s">
        <v>415</v>
      </c>
      <c r="U1203" t="s">
        <v>415</v>
      </c>
      <c r="V1203">
        <v>70</v>
      </c>
      <c r="W1203" s="5" t="str">
        <f t="shared" si="56"/>
        <v>LTSU_LV_DemandWELTEC</v>
      </c>
    </row>
    <row r="1204" spans="1:23" hidden="1">
      <c r="A1204" t="s">
        <v>416</v>
      </c>
      <c r="B1204" t="s">
        <v>365</v>
      </c>
      <c r="C1204" t="s">
        <v>48</v>
      </c>
      <c r="D1204" t="s">
        <v>406</v>
      </c>
      <c r="E1204" s="3">
        <v>0.4</v>
      </c>
      <c r="F1204" t="s">
        <v>410</v>
      </c>
      <c r="G1204" t="str">
        <f t="shared" si="54"/>
        <v>LTSU_LV_DemandWESTDENE DRWinter 2027/28</v>
      </c>
      <c r="H1204" t="s">
        <v>408</v>
      </c>
      <c r="I1204" s="64">
        <v>3.6787075000000002E-2</v>
      </c>
      <c r="J1204" s="5">
        <v>46692</v>
      </c>
      <c r="K1204" s="5">
        <v>46843</v>
      </c>
      <c r="L1204" t="s">
        <v>409</v>
      </c>
      <c r="N1204" s="63">
        <v>0.75</v>
      </c>
      <c r="O1204" s="63">
        <v>0.83333333333333337</v>
      </c>
      <c r="P1204" s="63" t="str">
        <f t="shared" si="55"/>
        <v>18:00 - 20:00</v>
      </c>
      <c r="Q1204" t="s">
        <v>415</v>
      </c>
      <c r="R1204">
        <v>220</v>
      </c>
      <c r="S1204" t="s">
        <v>415</v>
      </c>
      <c r="T1204" t="s">
        <v>415</v>
      </c>
      <c r="U1204" t="s">
        <v>415</v>
      </c>
      <c r="V1204">
        <v>70</v>
      </c>
      <c r="W1204" s="5" t="str">
        <f t="shared" si="56"/>
        <v>LTSU_LV_DemandWESTDENE DR</v>
      </c>
    </row>
    <row r="1205" spans="1:23" hidden="1">
      <c r="A1205" t="s">
        <v>416</v>
      </c>
      <c r="B1205" t="s">
        <v>366</v>
      </c>
      <c r="C1205" t="s">
        <v>48</v>
      </c>
      <c r="D1205" t="s">
        <v>414</v>
      </c>
      <c r="E1205" s="3">
        <v>0.4</v>
      </c>
      <c r="F1205" t="s">
        <v>410</v>
      </c>
      <c r="G1205" t="str">
        <f t="shared" si="54"/>
        <v>LTSU_LV_DemandWESTGATE ROADWinter 2027/28</v>
      </c>
      <c r="H1205" t="s">
        <v>408</v>
      </c>
      <c r="I1205" s="64">
        <v>1.9505559149999997E-2</v>
      </c>
      <c r="J1205" s="5">
        <v>46692</v>
      </c>
      <c r="K1205" s="5">
        <v>46843</v>
      </c>
      <c r="L1205" t="s">
        <v>409</v>
      </c>
      <c r="N1205" s="63">
        <v>0.75</v>
      </c>
      <c r="O1205" s="63">
        <v>0.83333333333333337</v>
      </c>
      <c r="P1205" s="63" t="str">
        <f t="shared" si="55"/>
        <v>18:00 - 20:00</v>
      </c>
      <c r="Q1205" t="s">
        <v>415</v>
      </c>
      <c r="R1205">
        <v>220</v>
      </c>
      <c r="S1205" t="s">
        <v>415</v>
      </c>
      <c r="T1205" t="s">
        <v>415</v>
      </c>
      <c r="U1205" t="s">
        <v>415</v>
      </c>
      <c r="V1205">
        <v>70</v>
      </c>
      <c r="W1205" s="5" t="str">
        <f t="shared" si="56"/>
        <v>LTSU_LV_DemandWESTGATE ROAD</v>
      </c>
    </row>
    <row r="1206" spans="1:23" hidden="1">
      <c r="A1206" t="s">
        <v>416</v>
      </c>
      <c r="B1206" t="s">
        <v>367</v>
      </c>
      <c r="C1206" t="s">
        <v>48</v>
      </c>
      <c r="D1206" t="s">
        <v>413</v>
      </c>
      <c r="E1206" s="3">
        <v>0.4</v>
      </c>
      <c r="F1206" t="s">
        <v>410</v>
      </c>
      <c r="G1206" t="str">
        <f t="shared" si="54"/>
        <v>LTSU_LV_DemandWHITECROSS ST GOLDEN LN SCHWinter 2027/28</v>
      </c>
      <c r="H1206" t="s">
        <v>408</v>
      </c>
      <c r="I1206" s="64">
        <v>2.3326962499999992E-2</v>
      </c>
      <c r="J1206" s="5">
        <v>46692</v>
      </c>
      <c r="K1206" s="5">
        <v>46843</v>
      </c>
      <c r="L1206" t="s">
        <v>409</v>
      </c>
      <c r="N1206" s="63">
        <v>0.75</v>
      </c>
      <c r="O1206" s="63">
        <v>0.83333333333333337</v>
      </c>
      <c r="P1206" s="63" t="str">
        <f t="shared" si="55"/>
        <v>18:00 - 20:00</v>
      </c>
      <c r="Q1206" t="s">
        <v>415</v>
      </c>
      <c r="R1206">
        <v>220</v>
      </c>
      <c r="S1206" t="s">
        <v>415</v>
      </c>
      <c r="T1206" t="s">
        <v>415</v>
      </c>
      <c r="U1206" t="s">
        <v>415</v>
      </c>
      <c r="V1206">
        <v>70</v>
      </c>
      <c r="W1206" s="5" t="str">
        <f t="shared" si="56"/>
        <v>LTSU_LV_DemandWHITECROSS ST GOLDEN LN SCH</v>
      </c>
    </row>
    <row r="1207" spans="1:23" hidden="1">
      <c r="A1207" t="s">
        <v>416</v>
      </c>
      <c r="B1207" t="s">
        <v>368</v>
      </c>
      <c r="C1207" t="s">
        <v>48</v>
      </c>
      <c r="D1207" t="s">
        <v>414</v>
      </c>
      <c r="E1207" s="3">
        <v>0.4</v>
      </c>
      <c r="F1207" t="s">
        <v>410</v>
      </c>
      <c r="G1207" t="str">
        <f t="shared" si="54"/>
        <v>LTSU_LV_DemandWHITEHALL ROADWinter 2027/28</v>
      </c>
      <c r="H1207" t="s">
        <v>408</v>
      </c>
      <c r="I1207" s="64">
        <v>3.5148420799999955E-2</v>
      </c>
      <c r="J1207" s="5">
        <v>46692</v>
      </c>
      <c r="K1207" s="5">
        <v>46843</v>
      </c>
      <c r="L1207" t="s">
        <v>409</v>
      </c>
      <c r="N1207" s="63">
        <v>0.75</v>
      </c>
      <c r="O1207" s="63">
        <v>0.83333333333333337</v>
      </c>
      <c r="P1207" s="63" t="str">
        <f t="shared" si="55"/>
        <v>18:00 - 20:00</v>
      </c>
      <c r="Q1207" t="s">
        <v>415</v>
      </c>
      <c r="R1207">
        <v>220</v>
      </c>
      <c r="S1207" t="s">
        <v>415</v>
      </c>
      <c r="T1207" t="s">
        <v>415</v>
      </c>
      <c r="U1207" t="s">
        <v>415</v>
      </c>
      <c r="V1207">
        <v>70</v>
      </c>
      <c r="W1207" s="5" t="str">
        <f t="shared" si="56"/>
        <v>LTSU_LV_DemandWHITEHALL ROAD</v>
      </c>
    </row>
    <row r="1208" spans="1:23" hidden="1">
      <c r="A1208" t="s">
        <v>416</v>
      </c>
      <c r="B1208" t="s">
        <v>369</v>
      </c>
      <c r="C1208" t="s">
        <v>48</v>
      </c>
      <c r="D1208" t="s">
        <v>414</v>
      </c>
      <c r="E1208" s="3">
        <v>0.4</v>
      </c>
      <c r="F1208" t="s">
        <v>410</v>
      </c>
      <c r="G1208" t="str">
        <f t="shared" si="54"/>
        <v>LTSU_LV_DemandWHITEHAWK SCHOOLWinter 2027/28</v>
      </c>
      <c r="H1208" t="s">
        <v>408</v>
      </c>
      <c r="I1208" s="64">
        <v>3.9335612249999985E-2</v>
      </c>
      <c r="J1208" s="5">
        <v>46692</v>
      </c>
      <c r="K1208" s="5">
        <v>46843</v>
      </c>
      <c r="L1208" t="s">
        <v>409</v>
      </c>
      <c r="N1208" s="63">
        <v>0.75</v>
      </c>
      <c r="O1208" s="63">
        <v>0.83333333333333337</v>
      </c>
      <c r="P1208" s="63" t="str">
        <f t="shared" si="55"/>
        <v>18:00 - 20:00</v>
      </c>
      <c r="Q1208" t="s">
        <v>415</v>
      </c>
      <c r="R1208">
        <v>220</v>
      </c>
      <c r="S1208" t="s">
        <v>415</v>
      </c>
      <c r="T1208" t="s">
        <v>415</v>
      </c>
      <c r="U1208" t="s">
        <v>415</v>
      </c>
      <c r="V1208">
        <v>70</v>
      </c>
      <c r="W1208" s="5" t="str">
        <f t="shared" si="56"/>
        <v>LTSU_LV_DemandWHITEHAWK SCHOOL</v>
      </c>
    </row>
    <row r="1209" spans="1:23" hidden="1">
      <c r="A1209" t="s">
        <v>416</v>
      </c>
      <c r="B1209" t="s">
        <v>370</v>
      </c>
      <c r="C1209" t="s">
        <v>48</v>
      </c>
      <c r="D1209" t="s">
        <v>413</v>
      </c>
      <c r="E1209" s="3">
        <v>0.4</v>
      </c>
      <c r="F1209" t="s">
        <v>410</v>
      </c>
      <c r="G1209" t="str">
        <f t="shared" si="54"/>
        <v>LTSU_LV_DemandWHITEHORSE LANE BARENTS HSEWinter 2027/28</v>
      </c>
      <c r="H1209" t="s">
        <v>408</v>
      </c>
      <c r="I1209" s="64">
        <v>2.7012663000000044E-2</v>
      </c>
      <c r="J1209" s="5">
        <v>46692</v>
      </c>
      <c r="K1209" s="5">
        <v>46843</v>
      </c>
      <c r="L1209" t="s">
        <v>409</v>
      </c>
      <c r="N1209" s="63">
        <v>0.75</v>
      </c>
      <c r="O1209" s="63">
        <v>0.83333333333333337</v>
      </c>
      <c r="P1209" s="63" t="str">
        <f t="shared" si="55"/>
        <v>18:00 - 20:00</v>
      </c>
      <c r="Q1209" t="s">
        <v>415</v>
      </c>
      <c r="R1209">
        <v>220</v>
      </c>
      <c r="S1209" t="s">
        <v>415</v>
      </c>
      <c r="T1209" t="s">
        <v>415</v>
      </c>
      <c r="U1209" t="s">
        <v>415</v>
      </c>
      <c r="V1209">
        <v>70</v>
      </c>
      <c r="W1209" s="5" t="str">
        <f t="shared" si="56"/>
        <v>LTSU_LV_DemandWHITEHORSE LANE BARENTS HSE</v>
      </c>
    </row>
    <row r="1210" spans="1:23" hidden="1">
      <c r="A1210" t="s">
        <v>416</v>
      </c>
      <c r="B1210" t="s">
        <v>371</v>
      </c>
      <c r="C1210" t="s">
        <v>48</v>
      </c>
      <c r="D1210" t="s">
        <v>413</v>
      </c>
      <c r="E1210" s="3">
        <v>0.4</v>
      </c>
      <c r="F1210" t="s">
        <v>410</v>
      </c>
      <c r="G1210" t="str">
        <f t="shared" si="54"/>
        <v>LTSU_LV_DemandWHITINGS OAKS LANEWinter 2027/28</v>
      </c>
      <c r="H1210" t="s">
        <v>408</v>
      </c>
      <c r="I1210" s="64">
        <v>0.01</v>
      </c>
      <c r="J1210" s="5">
        <v>46692</v>
      </c>
      <c r="K1210" s="5">
        <v>46843</v>
      </c>
      <c r="L1210" t="s">
        <v>409</v>
      </c>
      <c r="N1210" s="63">
        <v>0.75</v>
      </c>
      <c r="O1210" s="63">
        <v>0.83333333333333337</v>
      </c>
      <c r="P1210" s="63" t="str">
        <f t="shared" si="55"/>
        <v>18:00 - 20:00</v>
      </c>
      <c r="Q1210" t="s">
        <v>415</v>
      </c>
      <c r="R1210">
        <v>220</v>
      </c>
      <c r="S1210" t="s">
        <v>415</v>
      </c>
      <c r="T1210" t="s">
        <v>415</v>
      </c>
      <c r="U1210" t="s">
        <v>415</v>
      </c>
      <c r="V1210">
        <v>70</v>
      </c>
      <c r="W1210" s="5" t="str">
        <f t="shared" si="56"/>
        <v>LTSU_LV_DemandWHITINGS OAKS LANE</v>
      </c>
    </row>
    <row r="1211" spans="1:23" hidden="1">
      <c r="A1211" t="s">
        <v>416</v>
      </c>
      <c r="B1211" t="s">
        <v>372</v>
      </c>
      <c r="C1211" t="s">
        <v>48</v>
      </c>
      <c r="D1211" t="s">
        <v>414</v>
      </c>
      <c r="E1211" s="3">
        <v>0.4</v>
      </c>
      <c r="F1211" t="s">
        <v>410</v>
      </c>
      <c r="G1211" t="str">
        <f t="shared" si="54"/>
        <v>LTSU_LV_DemandWICKHAM COURTWinter 2027/28</v>
      </c>
      <c r="H1211" t="s">
        <v>408</v>
      </c>
      <c r="I1211" s="64">
        <v>0.01</v>
      </c>
      <c r="J1211" s="5">
        <v>46692</v>
      </c>
      <c r="K1211" s="5">
        <v>46843</v>
      </c>
      <c r="L1211" t="s">
        <v>409</v>
      </c>
      <c r="N1211" s="63">
        <v>0.75</v>
      </c>
      <c r="O1211" s="63">
        <v>0.83333333333333337</v>
      </c>
      <c r="P1211" s="63" t="str">
        <f t="shared" si="55"/>
        <v>18:00 - 20:00</v>
      </c>
      <c r="Q1211" t="s">
        <v>415</v>
      </c>
      <c r="R1211">
        <v>220</v>
      </c>
      <c r="S1211" t="s">
        <v>415</v>
      </c>
      <c r="T1211" t="s">
        <v>415</v>
      </c>
      <c r="U1211" t="s">
        <v>415</v>
      </c>
      <c r="V1211">
        <v>70</v>
      </c>
      <c r="W1211" s="5" t="str">
        <f t="shared" si="56"/>
        <v>LTSU_LV_DemandWICKHAM COURT</v>
      </c>
    </row>
    <row r="1212" spans="1:23" hidden="1">
      <c r="A1212" t="s">
        <v>416</v>
      </c>
      <c r="B1212" t="s">
        <v>373</v>
      </c>
      <c r="C1212" t="s">
        <v>48</v>
      </c>
      <c r="D1212" t="s">
        <v>413</v>
      </c>
      <c r="E1212" s="3">
        <v>0.4</v>
      </c>
      <c r="F1212" t="s">
        <v>410</v>
      </c>
      <c r="G1212" t="str">
        <f t="shared" si="54"/>
        <v>LTSU_LV_DemandWINDSOR RD 1Winter 2027/28</v>
      </c>
      <c r="H1212" t="s">
        <v>408</v>
      </c>
      <c r="I1212" s="64">
        <v>1.811577249999996E-2</v>
      </c>
      <c r="J1212" s="5">
        <v>46692</v>
      </c>
      <c r="K1212" s="5">
        <v>46843</v>
      </c>
      <c r="L1212" t="s">
        <v>409</v>
      </c>
      <c r="N1212" s="63">
        <v>0.75</v>
      </c>
      <c r="O1212" s="63">
        <v>0.83333333333333337</v>
      </c>
      <c r="P1212" s="63" t="str">
        <f t="shared" si="55"/>
        <v>18:00 - 20:00</v>
      </c>
      <c r="Q1212" t="s">
        <v>415</v>
      </c>
      <c r="R1212">
        <v>220</v>
      </c>
      <c r="S1212" t="s">
        <v>415</v>
      </c>
      <c r="T1212" t="s">
        <v>415</v>
      </c>
      <c r="U1212" t="s">
        <v>415</v>
      </c>
      <c r="V1212">
        <v>70</v>
      </c>
      <c r="W1212" s="5" t="str">
        <f t="shared" si="56"/>
        <v>LTSU_LV_DemandWINDSOR RD 1</v>
      </c>
    </row>
    <row r="1213" spans="1:23" hidden="1">
      <c r="A1213" t="s">
        <v>416</v>
      </c>
      <c r="B1213" t="s">
        <v>374</v>
      </c>
      <c r="C1213" t="s">
        <v>48</v>
      </c>
      <c r="D1213" t="s">
        <v>406</v>
      </c>
      <c r="E1213" s="3">
        <v>0.4</v>
      </c>
      <c r="F1213" t="s">
        <v>410</v>
      </c>
      <c r="G1213" t="str">
        <f t="shared" si="54"/>
        <v>LTSU_LV_DemandWINIFRED RDWinter 2027/28</v>
      </c>
      <c r="H1213" t="s">
        <v>408</v>
      </c>
      <c r="I1213" s="64">
        <v>2.8195064499999981E-2</v>
      </c>
      <c r="J1213" s="5">
        <v>46692</v>
      </c>
      <c r="K1213" s="5">
        <v>46843</v>
      </c>
      <c r="L1213" t="s">
        <v>409</v>
      </c>
      <c r="N1213" s="63">
        <v>0.75</v>
      </c>
      <c r="O1213" s="63">
        <v>0.83333333333333337</v>
      </c>
      <c r="P1213" s="63" t="str">
        <f t="shared" si="55"/>
        <v>18:00 - 20:00</v>
      </c>
      <c r="Q1213" t="s">
        <v>415</v>
      </c>
      <c r="R1213">
        <v>220</v>
      </c>
      <c r="S1213" t="s">
        <v>415</v>
      </c>
      <c r="T1213" t="s">
        <v>415</v>
      </c>
      <c r="U1213" t="s">
        <v>415</v>
      </c>
      <c r="V1213">
        <v>70</v>
      </c>
      <c r="W1213" s="5" t="str">
        <f t="shared" si="56"/>
        <v>LTSU_LV_DemandWINIFRED RD</v>
      </c>
    </row>
    <row r="1214" spans="1:23" hidden="1">
      <c r="A1214" t="s">
        <v>416</v>
      </c>
      <c r="B1214" t="s">
        <v>375</v>
      </c>
      <c r="C1214" t="s">
        <v>48</v>
      </c>
      <c r="D1214" t="s">
        <v>414</v>
      </c>
      <c r="E1214" s="3">
        <v>0.4</v>
      </c>
      <c r="F1214" t="s">
        <v>410</v>
      </c>
      <c r="G1214" t="str">
        <f t="shared" si="54"/>
        <v>LTSU_LV_DemandWOLSEY DRIVEWinter 2027/28</v>
      </c>
      <c r="H1214" t="s">
        <v>408</v>
      </c>
      <c r="I1214" s="64">
        <v>1.6711598500000036E-2</v>
      </c>
      <c r="J1214" s="5">
        <v>46692</v>
      </c>
      <c r="K1214" s="5">
        <v>46843</v>
      </c>
      <c r="L1214" t="s">
        <v>409</v>
      </c>
      <c r="N1214" s="63">
        <v>0.75</v>
      </c>
      <c r="O1214" s="63">
        <v>0.83333333333333337</v>
      </c>
      <c r="P1214" s="63" t="str">
        <f t="shared" si="55"/>
        <v>18:00 - 20:00</v>
      </c>
      <c r="Q1214" t="s">
        <v>415</v>
      </c>
      <c r="R1214">
        <v>220</v>
      </c>
      <c r="S1214" t="s">
        <v>415</v>
      </c>
      <c r="T1214" t="s">
        <v>415</v>
      </c>
      <c r="U1214" t="s">
        <v>415</v>
      </c>
      <c r="V1214">
        <v>70</v>
      </c>
      <c r="W1214" s="5" t="str">
        <f t="shared" si="56"/>
        <v>LTSU_LV_DemandWOLSEY DRIVE</v>
      </c>
    </row>
    <row r="1215" spans="1:23" hidden="1">
      <c r="A1215" t="s">
        <v>416</v>
      </c>
      <c r="B1215" t="s">
        <v>376</v>
      </c>
      <c r="C1215" t="s">
        <v>48</v>
      </c>
      <c r="D1215" t="s">
        <v>413</v>
      </c>
      <c r="E1215" s="3">
        <v>0.4</v>
      </c>
      <c r="F1215" t="s">
        <v>410</v>
      </c>
      <c r="G1215" t="str">
        <f t="shared" si="54"/>
        <v>LTSU_LV_DemandWOODBURY RD GIRLS SCHWinter 2027/28</v>
      </c>
      <c r="H1215" t="s">
        <v>408</v>
      </c>
      <c r="I1215" s="64">
        <v>0.01</v>
      </c>
      <c r="J1215" s="5">
        <v>46692</v>
      </c>
      <c r="K1215" s="5">
        <v>46843</v>
      </c>
      <c r="L1215" t="s">
        <v>409</v>
      </c>
      <c r="N1215" s="63">
        <v>0.75</v>
      </c>
      <c r="O1215" s="63">
        <v>0.83333333333333337</v>
      </c>
      <c r="P1215" s="63" t="str">
        <f t="shared" si="55"/>
        <v>18:00 - 20:00</v>
      </c>
      <c r="Q1215" t="s">
        <v>415</v>
      </c>
      <c r="R1215">
        <v>220</v>
      </c>
      <c r="S1215" t="s">
        <v>415</v>
      </c>
      <c r="T1215" t="s">
        <v>415</v>
      </c>
      <c r="U1215" t="s">
        <v>415</v>
      </c>
      <c r="V1215">
        <v>70</v>
      </c>
      <c r="W1215" s="5" t="str">
        <f t="shared" si="56"/>
        <v>LTSU_LV_DemandWOODBURY RD GIRLS SCH</v>
      </c>
    </row>
    <row r="1216" spans="1:23" hidden="1">
      <c r="A1216" t="s">
        <v>416</v>
      </c>
      <c r="B1216" t="s">
        <v>377</v>
      </c>
      <c r="C1216" t="s">
        <v>48</v>
      </c>
      <c r="D1216" t="s">
        <v>414</v>
      </c>
      <c r="E1216" s="3">
        <v>0.4</v>
      </c>
      <c r="F1216" t="s">
        <v>410</v>
      </c>
      <c r="G1216" t="str">
        <f t="shared" si="54"/>
        <v>LTSU_LV_DemandWOODLANDSWinter 2027/28</v>
      </c>
      <c r="H1216" t="s">
        <v>408</v>
      </c>
      <c r="I1216" s="64">
        <v>0.01</v>
      </c>
      <c r="J1216" s="5">
        <v>46692</v>
      </c>
      <c r="K1216" s="5">
        <v>46843</v>
      </c>
      <c r="L1216" t="s">
        <v>409</v>
      </c>
      <c r="N1216" s="63">
        <v>0.75</v>
      </c>
      <c r="O1216" s="63">
        <v>0.83333333333333337</v>
      </c>
      <c r="P1216" s="63" t="str">
        <f t="shared" si="55"/>
        <v>18:00 - 20:00</v>
      </c>
      <c r="Q1216" t="s">
        <v>415</v>
      </c>
      <c r="R1216">
        <v>220</v>
      </c>
      <c r="S1216" t="s">
        <v>415</v>
      </c>
      <c r="T1216" t="s">
        <v>415</v>
      </c>
      <c r="U1216" t="s">
        <v>415</v>
      </c>
      <c r="V1216">
        <v>70</v>
      </c>
      <c r="W1216" s="5" t="str">
        <f t="shared" si="56"/>
        <v>LTSU_LV_DemandWOODLANDS</v>
      </c>
    </row>
    <row r="1217" spans="1:23" hidden="1">
      <c r="A1217" t="s">
        <v>416</v>
      </c>
      <c r="B1217" t="s">
        <v>378</v>
      </c>
      <c r="C1217" t="s">
        <v>48</v>
      </c>
      <c r="D1217" t="s">
        <v>406</v>
      </c>
      <c r="E1217" s="3">
        <v>0.4</v>
      </c>
      <c r="F1217" t="s">
        <v>410</v>
      </c>
      <c r="G1217" t="str">
        <f t="shared" si="54"/>
        <v>LTSU_LV_DemandWOODSIDE RDWinter 2027/28</v>
      </c>
      <c r="H1217" t="s">
        <v>408</v>
      </c>
      <c r="I1217" s="64">
        <v>4.1217681000000006E-2</v>
      </c>
      <c r="J1217" s="5">
        <v>46692</v>
      </c>
      <c r="K1217" s="5">
        <v>46843</v>
      </c>
      <c r="L1217" t="s">
        <v>409</v>
      </c>
      <c r="N1217" s="63">
        <v>0.75</v>
      </c>
      <c r="O1217" s="63">
        <v>0.83333333333333337</v>
      </c>
      <c r="P1217" s="63" t="str">
        <f t="shared" si="55"/>
        <v>18:00 - 20:00</v>
      </c>
      <c r="Q1217" t="s">
        <v>415</v>
      </c>
      <c r="R1217">
        <v>220</v>
      </c>
      <c r="S1217" t="s">
        <v>415</v>
      </c>
      <c r="T1217" t="s">
        <v>415</v>
      </c>
      <c r="U1217" t="s">
        <v>415</v>
      </c>
      <c r="V1217">
        <v>70</v>
      </c>
      <c r="W1217" s="5" t="str">
        <f t="shared" si="56"/>
        <v>LTSU_LV_DemandWOODSIDE RD</v>
      </c>
    </row>
    <row r="1218" spans="1:23" hidden="1">
      <c r="A1218" t="s">
        <v>416</v>
      </c>
      <c r="B1218" t="s">
        <v>379</v>
      </c>
      <c r="C1218" t="s">
        <v>48</v>
      </c>
      <c r="D1218" t="s">
        <v>413</v>
      </c>
      <c r="E1218" s="3">
        <v>0.4</v>
      </c>
      <c r="F1218" t="s">
        <v>410</v>
      </c>
      <c r="G1218" t="str">
        <f t="shared" si="54"/>
        <v>LTSU_LV_DemandWOODVILLE GDNS 2Winter 2027/28</v>
      </c>
      <c r="H1218" t="s">
        <v>408</v>
      </c>
      <c r="I1218" s="64">
        <v>1.2485055500000009E-2</v>
      </c>
      <c r="J1218" s="5">
        <v>46692</v>
      </c>
      <c r="K1218" s="5">
        <v>46843</v>
      </c>
      <c r="L1218" t="s">
        <v>409</v>
      </c>
      <c r="N1218" s="63">
        <v>0.75</v>
      </c>
      <c r="O1218" s="63">
        <v>0.83333333333333337</v>
      </c>
      <c r="P1218" s="63" t="str">
        <f t="shared" si="55"/>
        <v>18:00 - 20:00</v>
      </c>
      <c r="Q1218" t="s">
        <v>415</v>
      </c>
      <c r="R1218">
        <v>220</v>
      </c>
      <c r="S1218" t="s">
        <v>415</v>
      </c>
      <c r="T1218" t="s">
        <v>415</v>
      </c>
      <c r="U1218" t="s">
        <v>415</v>
      </c>
      <c r="V1218">
        <v>70</v>
      </c>
      <c r="W1218" s="5" t="str">
        <f t="shared" si="56"/>
        <v>LTSU_LV_DemandWOODVILLE GDNS 2</v>
      </c>
    </row>
    <row r="1219" spans="1:23" hidden="1">
      <c r="A1219" t="s">
        <v>416</v>
      </c>
      <c r="B1219" t="s">
        <v>380</v>
      </c>
      <c r="C1219" t="s">
        <v>48</v>
      </c>
      <c r="D1219" t="s">
        <v>413</v>
      </c>
      <c r="E1219" s="3">
        <v>0.4</v>
      </c>
      <c r="F1219" t="s">
        <v>410</v>
      </c>
      <c r="G1219" t="str">
        <f t="shared" ref="G1219:G1221" si="57">_xlfn.CONCAT(C1219,B1219,F1219)</f>
        <v>LTSU_LV_DemandWREN RDWinter 2027/28</v>
      </c>
      <c r="H1219" t="s">
        <v>408</v>
      </c>
      <c r="I1219" s="64">
        <v>0.01</v>
      </c>
      <c r="J1219" s="5">
        <v>46692</v>
      </c>
      <c r="K1219" s="5">
        <v>46843</v>
      </c>
      <c r="L1219" t="s">
        <v>409</v>
      </c>
      <c r="N1219" s="63">
        <v>0.75</v>
      </c>
      <c r="O1219" s="63">
        <v>0.83333333333333337</v>
      </c>
      <c r="P1219" s="63" t="str">
        <f t="shared" ref="P1219:P1221" si="58">TEXT(N1219,"HH:MM") &amp; " - " &amp; TEXT(O1219,"HH:MM")</f>
        <v>18:00 - 20:00</v>
      </c>
      <c r="Q1219" t="s">
        <v>415</v>
      </c>
      <c r="R1219">
        <v>220</v>
      </c>
      <c r="S1219" t="s">
        <v>415</v>
      </c>
      <c r="T1219" t="s">
        <v>415</v>
      </c>
      <c r="U1219" t="s">
        <v>415</v>
      </c>
      <c r="V1219">
        <v>70</v>
      </c>
      <c r="W1219" s="5" t="str">
        <f t="shared" ref="W1219:W1221" si="59">_xlfn.CONCAT(C1219,B1219)</f>
        <v>LTSU_LV_DemandWREN RD</v>
      </c>
    </row>
    <row r="1220" spans="1:23" hidden="1">
      <c r="A1220" t="s">
        <v>416</v>
      </c>
      <c r="B1220" t="s">
        <v>381</v>
      </c>
      <c r="C1220" t="s">
        <v>48</v>
      </c>
      <c r="D1220" t="s">
        <v>414</v>
      </c>
      <c r="E1220" s="3">
        <v>0.4</v>
      </c>
      <c r="F1220" t="s">
        <v>410</v>
      </c>
      <c r="G1220" t="str">
        <f t="shared" si="57"/>
        <v>LTSU_LV_DemandWRYTHE LANE IND SITEWinter 2027/28</v>
      </c>
      <c r="H1220" t="s">
        <v>408</v>
      </c>
      <c r="I1220" s="64">
        <v>2.0420837400000023E-2</v>
      </c>
      <c r="J1220" s="5">
        <v>46692</v>
      </c>
      <c r="K1220" s="5">
        <v>46843</v>
      </c>
      <c r="L1220" t="s">
        <v>409</v>
      </c>
      <c r="N1220" s="63">
        <v>0.75</v>
      </c>
      <c r="O1220" s="63">
        <v>0.83333333333333337</v>
      </c>
      <c r="P1220" s="63" t="str">
        <f t="shared" si="58"/>
        <v>18:00 - 20:00</v>
      </c>
      <c r="Q1220" t="s">
        <v>415</v>
      </c>
      <c r="R1220">
        <v>220</v>
      </c>
      <c r="S1220" t="s">
        <v>415</v>
      </c>
      <c r="T1220" t="s">
        <v>415</v>
      </c>
      <c r="U1220" t="s">
        <v>415</v>
      </c>
      <c r="V1220">
        <v>70</v>
      </c>
      <c r="W1220" s="5" t="str">
        <f t="shared" si="59"/>
        <v>LTSU_LV_DemandWRYTHE LANE IND SITE</v>
      </c>
    </row>
    <row r="1221" spans="1:23" hidden="1">
      <c r="A1221" t="s">
        <v>416</v>
      </c>
      <c r="B1221" t="s">
        <v>382</v>
      </c>
      <c r="C1221" t="s">
        <v>48</v>
      </c>
      <c r="D1221" t="s">
        <v>406</v>
      </c>
      <c r="E1221" s="3">
        <v>0.4</v>
      </c>
      <c r="F1221" t="s">
        <v>410</v>
      </c>
      <c r="G1221" t="str">
        <f t="shared" si="57"/>
        <v>LTSU_LV_DemandYARMOUTH RDWinter 2027/28</v>
      </c>
      <c r="H1221" t="s">
        <v>408</v>
      </c>
      <c r="I1221" s="64">
        <v>2.9235831600000005E-2</v>
      </c>
      <c r="J1221" s="5">
        <v>46692</v>
      </c>
      <c r="K1221" s="5">
        <v>46843</v>
      </c>
      <c r="L1221" t="s">
        <v>409</v>
      </c>
      <c r="N1221" s="63">
        <v>0.75</v>
      </c>
      <c r="O1221" s="63">
        <v>0.83333333333333337</v>
      </c>
      <c r="P1221" s="63" t="str">
        <f t="shared" si="58"/>
        <v>18:00 - 20:00</v>
      </c>
      <c r="Q1221" t="s">
        <v>415</v>
      </c>
      <c r="R1221">
        <v>220</v>
      </c>
      <c r="S1221" t="s">
        <v>415</v>
      </c>
      <c r="T1221" t="s">
        <v>415</v>
      </c>
      <c r="U1221" t="s">
        <v>415</v>
      </c>
      <c r="V1221">
        <v>70</v>
      </c>
      <c r="W1221" s="5" t="str">
        <f t="shared" si="59"/>
        <v>LTSU_LV_DemandYARMOUTH RD</v>
      </c>
    </row>
  </sheetData>
  <autoFilter ref="A1:V1221" xr:uid="{EB5D0685-26A9-4532-A72F-3F4DE3A3FBA9}">
    <filterColumn colId="2">
      <filters>
        <filter val="SAOU_Demand"/>
      </filters>
    </filterColumn>
  </autoFilter>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EB099-0B6E-4912-A72A-FDA8877F7838}">
  <sheetPr>
    <tabColor rgb="FF00B0F0"/>
  </sheetPr>
  <dimension ref="A1:R373"/>
  <sheetViews>
    <sheetView topLeftCell="A3" zoomScale="51" zoomScaleNormal="130" workbookViewId="0">
      <selection activeCell="O55" sqref="O55"/>
    </sheetView>
  </sheetViews>
  <sheetFormatPr defaultRowHeight="14.45"/>
  <cols>
    <col min="1" max="1" width="29.5703125" customWidth="1"/>
    <col min="2" max="2" width="7.5703125" customWidth="1"/>
    <col min="3" max="3" width="30.140625" customWidth="1"/>
    <col min="4" max="5" width="13.85546875" customWidth="1"/>
    <col min="6" max="7" width="15.140625" customWidth="1"/>
    <col min="8" max="9" width="14.85546875" customWidth="1"/>
    <col min="10" max="11" width="16.140625" customWidth="1"/>
    <col min="12" max="17" width="17.5703125" customWidth="1"/>
    <col min="18" max="18" width="13.85546875" customWidth="1"/>
  </cols>
  <sheetData>
    <row r="1" spans="1:18" ht="15" customHeight="1"/>
    <row r="2" spans="1:18">
      <c r="A2" s="6" t="s">
        <v>417</v>
      </c>
      <c r="B2" s="1"/>
      <c r="C2" s="1"/>
      <c r="D2" s="7" t="s">
        <v>418</v>
      </c>
      <c r="E2" s="7"/>
      <c r="F2" s="7"/>
      <c r="G2" s="7"/>
    </row>
    <row r="3" spans="1:18" ht="15" thickBot="1"/>
    <row r="4" spans="1:18" ht="47.1" customHeight="1">
      <c r="A4" s="11"/>
      <c r="B4" s="12"/>
      <c r="C4" s="12"/>
      <c r="D4" s="13" t="s">
        <v>390</v>
      </c>
      <c r="E4" s="13"/>
      <c r="F4" s="13"/>
      <c r="G4" s="13"/>
      <c r="H4" s="14" t="s">
        <v>419</v>
      </c>
      <c r="I4" s="14"/>
      <c r="J4" s="14"/>
      <c r="K4" s="14"/>
      <c r="L4" s="15" t="s">
        <v>420</v>
      </c>
      <c r="M4" s="15"/>
      <c r="N4" s="15" t="s">
        <v>421</v>
      </c>
      <c r="O4" s="15" t="s">
        <v>422</v>
      </c>
      <c r="P4" s="15" t="s">
        <v>423</v>
      </c>
      <c r="Q4" s="16" t="s">
        <v>424</v>
      </c>
      <c r="R4" s="8"/>
    </row>
    <row r="5" spans="1:18" ht="51.95" customHeight="1" thickBot="1">
      <c r="A5" s="19" t="s">
        <v>384</v>
      </c>
      <c r="B5" s="20" t="s">
        <v>386</v>
      </c>
      <c r="C5" s="20" t="s">
        <v>425</v>
      </c>
      <c r="D5" s="21" t="s">
        <v>411</v>
      </c>
      <c r="E5" s="21" t="s">
        <v>27</v>
      </c>
      <c r="F5" s="21" t="s">
        <v>407</v>
      </c>
      <c r="G5" s="21" t="s">
        <v>410</v>
      </c>
      <c r="H5" s="21" t="s">
        <v>411</v>
      </c>
      <c r="I5" s="21" t="s">
        <v>27</v>
      </c>
      <c r="J5" s="21" t="s">
        <v>407</v>
      </c>
      <c r="K5" s="21" t="s">
        <v>410</v>
      </c>
      <c r="L5" s="21" t="s">
        <v>412</v>
      </c>
      <c r="M5" s="21" t="s">
        <v>408</v>
      </c>
      <c r="N5" s="21" t="s">
        <v>426</v>
      </c>
      <c r="O5" s="21" t="s">
        <v>427</v>
      </c>
      <c r="P5" s="21" t="s">
        <v>428</v>
      </c>
      <c r="Q5" s="22" t="s">
        <v>429</v>
      </c>
      <c r="R5" s="8"/>
    </row>
    <row r="6" spans="1:18" ht="15" thickBot="1">
      <c r="A6" s="23" t="s">
        <v>49</v>
      </c>
      <c r="B6" s="24" t="s">
        <v>406</v>
      </c>
      <c r="C6" s="24">
        <v>11</v>
      </c>
      <c r="D6" s="25">
        <v>0</v>
      </c>
      <c r="E6" s="25">
        <v>0</v>
      </c>
      <c r="F6" s="25">
        <v>0.22</v>
      </c>
      <c r="G6" s="25">
        <v>0.33</v>
      </c>
      <c r="H6" s="26">
        <v>0</v>
      </c>
      <c r="I6" s="26">
        <v>0</v>
      </c>
      <c r="J6" s="26">
        <v>215.9999999999998</v>
      </c>
      <c r="K6" s="26">
        <v>219.9999999999998</v>
      </c>
      <c r="L6" s="26">
        <v>0</v>
      </c>
      <c r="M6" s="26">
        <v>40</v>
      </c>
      <c r="N6" s="26">
        <v>103</v>
      </c>
      <c r="O6" s="26">
        <v>147</v>
      </c>
      <c r="P6" s="26">
        <v>189</v>
      </c>
      <c r="Q6" s="27">
        <v>270</v>
      </c>
      <c r="R6" s="9"/>
    </row>
    <row r="7" spans="1:18" ht="15" thickBot="1">
      <c r="A7" s="28" t="s">
        <v>51</v>
      </c>
      <c r="B7" s="29" t="s">
        <v>413</v>
      </c>
      <c r="C7" s="29">
        <v>11</v>
      </c>
      <c r="D7" s="30">
        <v>0</v>
      </c>
      <c r="E7" s="30">
        <v>0</v>
      </c>
      <c r="F7" s="30">
        <v>0.31</v>
      </c>
      <c r="G7" s="30">
        <v>0.92</v>
      </c>
      <c r="H7" s="31">
        <v>0</v>
      </c>
      <c r="I7" s="31">
        <v>0</v>
      </c>
      <c r="J7" s="31">
        <v>215.9999999999998</v>
      </c>
      <c r="K7" s="31">
        <v>219.9999999999998</v>
      </c>
      <c r="L7" s="31">
        <v>0</v>
      </c>
      <c r="M7" s="31">
        <v>40</v>
      </c>
      <c r="N7" s="31">
        <v>27</v>
      </c>
      <c r="O7" s="31">
        <v>39</v>
      </c>
      <c r="P7" s="31">
        <v>38</v>
      </c>
      <c r="Q7" s="17">
        <v>54</v>
      </c>
      <c r="R7" s="9"/>
    </row>
    <row r="8" spans="1:18" ht="15" thickBot="1">
      <c r="A8" s="23" t="s">
        <v>53</v>
      </c>
      <c r="B8" s="32" t="s">
        <v>406</v>
      </c>
      <c r="C8" s="32">
        <v>11</v>
      </c>
      <c r="D8" s="33">
        <v>0.6</v>
      </c>
      <c r="E8" s="33">
        <v>1.6</v>
      </c>
      <c r="F8" s="33">
        <v>2.2999999999999998</v>
      </c>
      <c r="G8" s="33">
        <v>3.3</v>
      </c>
      <c r="H8" s="34">
        <v>272.49999999999989</v>
      </c>
      <c r="I8" s="34">
        <v>272.49999999999989</v>
      </c>
      <c r="J8" s="34">
        <v>431.99999999999989</v>
      </c>
      <c r="K8" s="34">
        <v>439.99999999999989</v>
      </c>
      <c r="L8" s="34">
        <v>40</v>
      </c>
      <c r="M8" s="34">
        <v>120</v>
      </c>
      <c r="N8" s="34">
        <v>25</v>
      </c>
      <c r="O8" s="34">
        <v>35</v>
      </c>
      <c r="P8" s="34">
        <v>34</v>
      </c>
      <c r="Q8" s="35">
        <v>49</v>
      </c>
      <c r="R8" s="9"/>
    </row>
    <row r="9" spans="1:18" ht="15" thickBot="1">
      <c r="A9" s="28" t="s">
        <v>55</v>
      </c>
      <c r="B9" s="29" t="s">
        <v>406</v>
      </c>
      <c r="C9" s="29">
        <v>11</v>
      </c>
      <c r="D9" s="30">
        <v>0.3</v>
      </c>
      <c r="E9" s="30">
        <v>0.7</v>
      </c>
      <c r="F9" s="30">
        <v>0.5</v>
      </c>
      <c r="G9" s="30">
        <v>0.9</v>
      </c>
      <c r="H9" s="31">
        <v>327</v>
      </c>
      <c r="I9" s="31">
        <v>327</v>
      </c>
      <c r="J9" s="31">
        <v>324</v>
      </c>
      <c r="K9" s="31">
        <v>330</v>
      </c>
      <c r="L9" s="31">
        <v>40</v>
      </c>
      <c r="M9" s="31">
        <v>60</v>
      </c>
      <c r="N9" s="31">
        <v>250</v>
      </c>
      <c r="O9" s="31">
        <v>357</v>
      </c>
      <c r="P9" s="31">
        <v>420</v>
      </c>
      <c r="Q9" s="17">
        <v>600</v>
      </c>
      <c r="R9" s="9"/>
    </row>
    <row r="10" spans="1:18" ht="15" thickBot="1">
      <c r="A10" s="23" t="s">
        <v>25</v>
      </c>
      <c r="B10" s="32" t="s">
        <v>406</v>
      </c>
      <c r="C10" s="32">
        <v>11</v>
      </c>
      <c r="D10" s="33">
        <v>0</v>
      </c>
      <c r="E10" s="33">
        <v>0.5</v>
      </c>
      <c r="F10" s="33">
        <v>1.58</v>
      </c>
      <c r="G10" s="33">
        <v>2.91</v>
      </c>
      <c r="H10" s="34">
        <v>0</v>
      </c>
      <c r="I10" s="34">
        <v>435.99999999999989</v>
      </c>
      <c r="J10" s="34">
        <v>431.99999999999989</v>
      </c>
      <c r="K10" s="34">
        <v>439.99999999999989</v>
      </c>
      <c r="L10" s="34">
        <v>40</v>
      </c>
      <c r="M10" s="34">
        <v>40</v>
      </c>
      <c r="N10" s="34">
        <v>27</v>
      </c>
      <c r="O10" s="34">
        <v>38</v>
      </c>
      <c r="P10" s="34">
        <v>100</v>
      </c>
      <c r="Q10" s="35">
        <v>143</v>
      </c>
      <c r="R10" s="9"/>
    </row>
    <row r="11" spans="1:18" ht="15" thickBot="1">
      <c r="A11" s="28" t="s">
        <v>58</v>
      </c>
      <c r="B11" s="29" t="s">
        <v>406</v>
      </c>
      <c r="C11" s="29">
        <v>11</v>
      </c>
      <c r="D11" s="30">
        <v>0</v>
      </c>
      <c r="E11" s="30">
        <v>0</v>
      </c>
      <c r="F11" s="30">
        <v>0.6</v>
      </c>
      <c r="G11" s="30">
        <v>1.2</v>
      </c>
      <c r="H11" s="31">
        <v>0</v>
      </c>
      <c r="I11" s="31">
        <v>0</v>
      </c>
      <c r="J11" s="31">
        <v>215.99999999999994</v>
      </c>
      <c r="K11" s="31">
        <v>219.99999999999994</v>
      </c>
      <c r="L11" s="31">
        <v>0</v>
      </c>
      <c r="M11" s="31">
        <v>40</v>
      </c>
      <c r="N11" s="31">
        <v>180</v>
      </c>
      <c r="O11" s="31">
        <v>257</v>
      </c>
      <c r="P11" s="31">
        <v>328</v>
      </c>
      <c r="Q11" s="17">
        <v>468</v>
      </c>
      <c r="R11" s="9"/>
    </row>
    <row r="12" spans="1:18" ht="15" thickBot="1">
      <c r="A12" s="23" t="s">
        <v>60</v>
      </c>
      <c r="B12" s="32" t="s">
        <v>413</v>
      </c>
      <c r="C12" s="32">
        <v>11</v>
      </c>
      <c r="D12" s="33">
        <v>0</v>
      </c>
      <c r="E12" s="33">
        <v>2.1</v>
      </c>
      <c r="F12" s="33">
        <v>0.8</v>
      </c>
      <c r="G12" s="33">
        <v>3.8</v>
      </c>
      <c r="H12" s="34">
        <v>0</v>
      </c>
      <c r="I12" s="34">
        <v>218.00000000000009</v>
      </c>
      <c r="J12" s="34">
        <v>216.00000000000009</v>
      </c>
      <c r="K12" s="34">
        <v>220.00000000000009</v>
      </c>
      <c r="L12" s="34">
        <v>60</v>
      </c>
      <c r="M12" s="34">
        <v>60</v>
      </c>
      <c r="N12" s="34">
        <v>166</v>
      </c>
      <c r="O12" s="34">
        <v>237</v>
      </c>
      <c r="P12" s="34">
        <v>202</v>
      </c>
      <c r="Q12" s="35">
        <v>288</v>
      </c>
      <c r="R12" s="9"/>
    </row>
    <row r="13" spans="1:18" ht="15" thickBot="1">
      <c r="A13" s="28" t="s">
        <v>62</v>
      </c>
      <c r="B13" s="29" t="s">
        <v>406</v>
      </c>
      <c r="C13" s="29">
        <v>11</v>
      </c>
      <c r="D13" s="30">
        <v>0</v>
      </c>
      <c r="E13" s="30">
        <v>0</v>
      </c>
      <c r="F13" s="30">
        <v>0.59</v>
      </c>
      <c r="G13" s="30">
        <v>1.9</v>
      </c>
      <c r="H13" s="31">
        <v>0</v>
      </c>
      <c r="I13" s="31">
        <v>0</v>
      </c>
      <c r="J13" s="31">
        <v>324</v>
      </c>
      <c r="K13" s="31">
        <v>330</v>
      </c>
      <c r="L13" s="31">
        <v>0</v>
      </c>
      <c r="M13" s="31">
        <v>40</v>
      </c>
      <c r="N13" s="31">
        <v>93</v>
      </c>
      <c r="O13" s="31">
        <v>133</v>
      </c>
      <c r="P13" s="31">
        <v>258</v>
      </c>
      <c r="Q13" s="17">
        <v>368</v>
      </c>
      <c r="R13" s="9"/>
    </row>
    <row r="14" spans="1:18" ht="15" thickBot="1">
      <c r="A14" s="23" t="s">
        <v>64</v>
      </c>
      <c r="B14" s="32" t="s">
        <v>406</v>
      </c>
      <c r="C14" s="32">
        <v>11</v>
      </c>
      <c r="D14" s="33">
        <v>0.47</v>
      </c>
      <c r="E14" s="33">
        <v>3.16</v>
      </c>
      <c r="F14" s="33">
        <v>0</v>
      </c>
      <c r="G14" s="33">
        <v>0</v>
      </c>
      <c r="H14" s="34">
        <v>545.00000000000011</v>
      </c>
      <c r="I14" s="34">
        <v>545.00000000000011</v>
      </c>
      <c r="J14" s="34">
        <v>0</v>
      </c>
      <c r="K14" s="34">
        <v>0</v>
      </c>
      <c r="L14" s="34">
        <v>60</v>
      </c>
      <c r="M14" s="34">
        <v>0</v>
      </c>
      <c r="N14" s="34">
        <v>55</v>
      </c>
      <c r="O14" s="34">
        <v>78</v>
      </c>
      <c r="P14" s="34">
        <v>170</v>
      </c>
      <c r="Q14" s="35">
        <v>243</v>
      </c>
      <c r="R14" s="9"/>
    </row>
    <row r="15" spans="1:18" ht="15" thickBot="1">
      <c r="A15" s="28" t="s">
        <v>66</v>
      </c>
      <c r="B15" s="29" t="s">
        <v>413</v>
      </c>
      <c r="C15" s="29">
        <v>11</v>
      </c>
      <c r="D15" s="30">
        <v>0</v>
      </c>
      <c r="E15" s="30">
        <v>0</v>
      </c>
      <c r="F15" s="30">
        <v>0</v>
      </c>
      <c r="G15" s="30">
        <v>0.8</v>
      </c>
      <c r="H15" s="31">
        <v>0</v>
      </c>
      <c r="I15" s="31">
        <v>0</v>
      </c>
      <c r="J15" s="31">
        <v>0</v>
      </c>
      <c r="K15" s="31">
        <v>219.9999999999998</v>
      </c>
      <c r="L15" s="31">
        <v>0</v>
      </c>
      <c r="M15" s="31">
        <v>40</v>
      </c>
      <c r="N15" s="31">
        <v>180</v>
      </c>
      <c r="O15" s="31">
        <v>257</v>
      </c>
      <c r="P15" s="31">
        <v>331</v>
      </c>
      <c r="Q15" s="17">
        <v>473</v>
      </c>
      <c r="R15" s="9"/>
    </row>
    <row r="16" spans="1:18" ht="15" thickBot="1">
      <c r="A16" s="23" t="s">
        <v>68</v>
      </c>
      <c r="B16" s="32" t="s">
        <v>406</v>
      </c>
      <c r="C16" s="32">
        <v>11</v>
      </c>
      <c r="D16" s="33">
        <v>0</v>
      </c>
      <c r="E16" s="33">
        <v>0</v>
      </c>
      <c r="F16" s="34">
        <v>1.8</v>
      </c>
      <c r="G16" s="34">
        <v>2.2000000000000002</v>
      </c>
      <c r="H16" s="34">
        <v>0</v>
      </c>
      <c r="I16" s="34">
        <v>0</v>
      </c>
      <c r="J16" s="34">
        <v>324</v>
      </c>
      <c r="K16" s="34">
        <v>330</v>
      </c>
      <c r="L16" s="34">
        <v>0</v>
      </c>
      <c r="M16" s="34">
        <v>40</v>
      </c>
      <c r="N16" s="34">
        <v>64</v>
      </c>
      <c r="O16" s="34">
        <v>92</v>
      </c>
      <c r="P16" s="34">
        <v>176</v>
      </c>
      <c r="Q16" s="35">
        <v>251</v>
      </c>
      <c r="R16" s="9"/>
    </row>
    <row r="17" spans="1:18" ht="15" thickBot="1">
      <c r="A17" s="28" t="s">
        <v>70</v>
      </c>
      <c r="B17" s="29" t="s">
        <v>413</v>
      </c>
      <c r="C17" s="29">
        <v>11</v>
      </c>
      <c r="D17" s="30">
        <v>0</v>
      </c>
      <c r="E17" s="30">
        <v>0</v>
      </c>
      <c r="F17" s="30">
        <v>2.2000000000000002</v>
      </c>
      <c r="G17" s="30">
        <v>3.4</v>
      </c>
      <c r="H17" s="31">
        <v>0</v>
      </c>
      <c r="I17" s="31">
        <v>0</v>
      </c>
      <c r="J17" s="31">
        <v>215.9999999999998</v>
      </c>
      <c r="K17" s="31">
        <v>219.9999999999998</v>
      </c>
      <c r="L17" s="31">
        <v>0</v>
      </c>
      <c r="M17" s="31">
        <v>40</v>
      </c>
      <c r="N17" s="31">
        <v>76</v>
      </c>
      <c r="O17" s="31">
        <v>109</v>
      </c>
      <c r="P17" s="31">
        <v>141</v>
      </c>
      <c r="Q17" s="17">
        <v>201</v>
      </c>
      <c r="R17" s="9"/>
    </row>
    <row r="18" spans="1:18" ht="15" thickBot="1">
      <c r="A18" s="23" t="s">
        <v>72</v>
      </c>
      <c r="B18" s="32" t="s">
        <v>414</v>
      </c>
      <c r="C18" s="32">
        <v>11</v>
      </c>
      <c r="D18" s="33">
        <v>0</v>
      </c>
      <c r="E18" s="33">
        <v>0</v>
      </c>
      <c r="F18" s="33">
        <v>7.41</v>
      </c>
      <c r="G18" s="33">
        <v>7.61</v>
      </c>
      <c r="H18" s="34">
        <v>0</v>
      </c>
      <c r="I18" s="34">
        <v>0</v>
      </c>
      <c r="J18" s="34">
        <v>324</v>
      </c>
      <c r="K18" s="34">
        <v>330</v>
      </c>
      <c r="L18" s="34">
        <v>0</v>
      </c>
      <c r="M18" s="34">
        <v>60</v>
      </c>
      <c r="N18" s="34">
        <v>14</v>
      </c>
      <c r="O18" s="34">
        <v>20</v>
      </c>
      <c r="P18" s="34">
        <v>26</v>
      </c>
      <c r="Q18" s="35">
        <v>37</v>
      </c>
      <c r="R18" s="9"/>
    </row>
    <row r="19" spans="1:18" ht="15" thickBot="1">
      <c r="A19" s="28" t="s">
        <v>74</v>
      </c>
      <c r="B19" s="29" t="s">
        <v>413</v>
      </c>
      <c r="C19" s="29">
        <v>11</v>
      </c>
      <c r="D19" s="30">
        <v>2.4</v>
      </c>
      <c r="E19" s="30">
        <v>5.0999999999999996</v>
      </c>
      <c r="F19" s="30">
        <v>3</v>
      </c>
      <c r="G19" s="30">
        <v>5.6</v>
      </c>
      <c r="H19" s="31">
        <v>217.9999999999998</v>
      </c>
      <c r="I19" s="31">
        <v>217.9999999999998</v>
      </c>
      <c r="J19" s="31">
        <v>215.9999999999998</v>
      </c>
      <c r="K19" s="31">
        <v>219.9999999999998</v>
      </c>
      <c r="L19" s="31">
        <v>100</v>
      </c>
      <c r="M19" s="31">
        <v>60</v>
      </c>
      <c r="N19" s="31">
        <v>109</v>
      </c>
      <c r="O19" s="31">
        <v>155</v>
      </c>
      <c r="P19" s="31">
        <v>102</v>
      </c>
      <c r="Q19" s="17">
        <v>145</v>
      </c>
      <c r="R19" s="9"/>
    </row>
    <row r="20" spans="1:18" ht="15" thickBot="1">
      <c r="A20" s="23" t="s">
        <v>76</v>
      </c>
      <c r="B20" s="32" t="s">
        <v>406</v>
      </c>
      <c r="C20" s="32">
        <v>11</v>
      </c>
      <c r="D20" s="33">
        <v>0.71</v>
      </c>
      <c r="E20" s="33">
        <v>2.6</v>
      </c>
      <c r="F20" s="33">
        <v>0</v>
      </c>
      <c r="G20" s="33">
        <v>0</v>
      </c>
      <c r="H20" s="34">
        <v>436</v>
      </c>
      <c r="I20" s="34">
        <v>436</v>
      </c>
      <c r="J20" s="34">
        <v>0</v>
      </c>
      <c r="K20" s="34">
        <v>0</v>
      </c>
      <c r="L20" s="34">
        <v>60</v>
      </c>
      <c r="M20" s="34">
        <v>0</v>
      </c>
      <c r="N20" s="34">
        <v>32</v>
      </c>
      <c r="O20" s="34">
        <v>45</v>
      </c>
      <c r="P20" s="34">
        <v>76</v>
      </c>
      <c r="Q20" s="35">
        <v>109</v>
      </c>
      <c r="R20" s="9"/>
    </row>
    <row r="21" spans="1:18" ht="15" thickBot="1">
      <c r="A21" s="28" t="s">
        <v>78</v>
      </c>
      <c r="B21" s="29" t="s">
        <v>406</v>
      </c>
      <c r="C21" s="29">
        <v>11</v>
      </c>
      <c r="D21" s="30">
        <v>1</v>
      </c>
      <c r="E21" s="30">
        <v>2.2000000000000002</v>
      </c>
      <c r="F21" s="30">
        <v>2.7</v>
      </c>
      <c r="G21" s="30">
        <v>4.2</v>
      </c>
      <c r="H21" s="31">
        <v>327.00000000000017</v>
      </c>
      <c r="I21" s="31">
        <v>327.00000000000017</v>
      </c>
      <c r="J21" s="31">
        <v>324</v>
      </c>
      <c r="K21" s="31">
        <v>330</v>
      </c>
      <c r="L21" s="31">
        <v>50</v>
      </c>
      <c r="M21" s="31">
        <v>60</v>
      </c>
      <c r="N21" s="31">
        <v>53</v>
      </c>
      <c r="O21" s="31">
        <v>75</v>
      </c>
      <c r="P21" s="31">
        <v>101</v>
      </c>
      <c r="Q21" s="17">
        <v>144</v>
      </c>
      <c r="R21" s="9"/>
    </row>
    <row r="22" spans="1:18" ht="15" thickBot="1">
      <c r="A22" s="23" t="s">
        <v>80</v>
      </c>
      <c r="B22" s="32" t="s">
        <v>414</v>
      </c>
      <c r="C22" s="32">
        <v>6.6</v>
      </c>
      <c r="D22" s="33">
        <v>0</v>
      </c>
      <c r="E22" s="33">
        <v>0</v>
      </c>
      <c r="F22" s="33">
        <v>1.2</v>
      </c>
      <c r="G22" s="33">
        <v>1.4</v>
      </c>
      <c r="H22" s="34">
        <v>0</v>
      </c>
      <c r="I22" s="34">
        <v>0</v>
      </c>
      <c r="J22" s="34">
        <v>324</v>
      </c>
      <c r="K22" s="34">
        <v>330</v>
      </c>
      <c r="L22" s="34">
        <v>0</v>
      </c>
      <c r="M22" s="34">
        <v>40</v>
      </c>
      <c r="N22" s="34">
        <v>123</v>
      </c>
      <c r="O22" s="34">
        <v>176</v>
      </c>
      <c r="P22" s="34">
        <v>337</v>
      </c>
      <c r="Q22" s="35">
        <v>482</v>
      </c>
      <c r="R22" s="9"/>
    </row>
    <row r="23" spans="1:18" ht="15" thickBot="1">
      <c r="A23" s="28" t="s">
        <v>82</v>
      </c>
      <c r="B23" s="29" t="s">
        <v>406</v>
      </c>
      <c r="C23" s="29">
        <v>11</v>
      </c>
      <c r="D23" s="30">
        <v>0</v>
      </c>
      <c r="E23" s="30">
        <v>0</v>
      </c>
      <c r="F23" s="30">
        <v>0.16</v>
      </c>
      <c r="G23" s="30">
        <v>0.66</v>
      </c>
      <c r="H23" s="31">
        <v>0</v>
      </c>
      <c r="I23" s="31">
        <v>0</v>
      </c>
      <c r="J23" s="31">
        <v>324</v>
      </c>
      <c r="K23" s="31">
        <v>330</v>
      </c>
      <c r="L23" s="31">
        <v>0</v>
      </c>
      <c r="M23" s="31">
        <v>60</v>
      </c>
      <c r="N23" s="31">
        <v>248</v>
      </c>
      <c r="O23" s="31">
        <v>354</v>
      </c>
      <c r="P23" s="31">
        <v>420</v>
      </c>
      <c r="Q23" s="17">
        <v>600</v>
      </c>
      <c r="R23" s="9"/>
    </row>
    <row r="24" spans="1:18">
      <c r="A24" s="23" t="s">
        <v>84</v>
      </c>
      <c r="B24" s="32" t="s">
        <v>413</v>
      </c>
      <c r="C24" s="32">
        <v>132</v>
      </c>
      <c r="D24" s="33">
        <v>21.96</v>
      </c>
      <c r="E24" s="33">
        <v>24.63</v>
      </c>
      <c r="F24" s="33">
        <v>24.55</v>
      </c>
      <c r="G24" s="33">
        <v>24.58</v>
      </c>
      <c r="H24" s="34">
        <v>327</v>
      </c>
      <c r="I24" s="34">
        <v>327</v>
      </c>
      <c r="J24" s="34">
        <v>324</v>
      </c>
      <c r="K24" s="34">
        <v>330</v>
      </c>
      <c r="L24" s="34">
        <v>60</v>
      </c>
      <c r="M24" s="34">
        <v>60</v>
      </c>
      <c r="N24" s="34">
        <v>35</v>
      </c>
      <c r="O24" s="34">
        <v>50</v>
      </c>
      <c r="P24" s="34">
        <v>66</v>
      </c>
      <c r="Q24" s="35">
        <v>94</v>
      </c>
      <c r="R24" s="9"/>
    </row>
    <row r="28" spans="1:18">
      <c r="A28" s="6" t="s">
        <v>417</v>
      </c>
      <c r="B28" s="1"/>
      <c r="C28" s="1"/>
      <c r="D28" s="7" t="s">
        <v>430</v>
      </c>
      <c r="E28" s="7"/>
    </row>
    <row r="29" spans="1:18" ht="15" thickBot="1"/>
    <row r="30" spans="1:18">
      <c r="A30" s="104" t="s">
        <v>384</v>
      </c>
      <c r="B30" s="106" t="s">
        <v>386</v>
      </c>
      <c r="C30" s="106" t="s">
        <v>425</v>
      </c>
      <c r="D30" s="108" t="s">
        <v>390</v>
      </c>
      <c r="E30" s="109"/>
      <c r="F30" s="109"/>
      <c r="G30" s="110"/>
      <c r="H30" s="111" t="s">
        <v>431</v>
      </c>
      <c r="I30" s="112"/>
      <c r="J30" s="112"/>
      <c r="K30" s="113"/>
      <c r="L30" s="100" t="s">
        <v>423</v>
      </c>
      <c r="M30" s="102" t="s">
        <v>424</v>
      </c>
    </row>
    <row r="31" spans="1:18" ht="29.45" customHeight="1" thickBot="1">
      <c r="A31" s="105"/>
      <c r="B31" s="107"/>
      <c r="C31" s="107"/>
      <c r="D31" s="37" t="s">
        <v>411</v>
      </c>
      <c r="E31" s="37" t="s">
        <v>27</v>
      </c>
      <c r="F31" s="37" t="s">
        <v>407</v>
      </c>
      <c r="G31" s="37" t="s">
        <v>410</v>
      </c>
      <c r="H31" s="38" t="s">
        <v>411</v>
      </c>
      <c r="I31" s="38" t="s">
        <v>27</v>
      </c>
      <c r="J31" s="38" t="s">
        <v>407</v>
      </c>
      <c r="K31" s="38" t="s">
        <v>410</v>
      </c>
      <c r="L31" s="101"/>
      <c r="M31" s="103"/>
    </row>
    <row r="32" spans="1:18">
      <c r="A32" s="39" t="s">
        <v>49</v>
      </c>
      <c r="B32" s="40" t="s">
        <v>406</v>
      </c>
      <c r="C32" s="41">
        <v>11</v>
      </c>
      <c r="D32" s="42">
        <v>0</v>
      </c>
      <c r="E32" s="42">
        <v>0</v>
      </c>
      <c r="F32" s="42">
        <v>0.22</v>
      </c>
      <c r="G32" s="42">
        <v>0.33</v>
      </c>
      <c r="H32" s="43">
        <v>0</v>
      </c>
      <c r="I32" s="43">
        <v>0</v>
      </c>
      <c r="J32" s="43">
        <v>215.9999999999998</v>
      </c>
      <c r="K32" s="43">
        <v>219.9999999999998</v>
      </c>
      <c r="L32" s="44">
        <v>137</v>
      </c>
      <c r="M32" s="44">
        <v>196</v>
      </c>
    </row>
    <row r="33" spans="1:13">
      <c r="A33" s="45" t="s">
        <v>51</v>
      </c>
      <c r="B33" s="40" t="s">
        <v>413</v>
      </c>
      <c r="C33" s="41">
        <v>11</v>
      </c>
      <c r="D33" s="42">
        <v>0</v>
      </c>
      <c r="E33" s="42">
        <v>0</v>
      </c>
      <c r="F33" s="42">
        <v>0.31</v>
      </c>
      <c r="G33" s="42">
        <v>0.92</v>
      </c>
      <c r="H33" s="43">
        <v>0</v>
      </c>
      <c r="I33" s="43">
        <v>0</v>
      </c>
      <c r="J33" s="43">
        <v>215.9999999999998</v>
      </c>
      <c r="K33" s="43">
        <v>219.9999999999998</v>
      </c>
      <c r="L33" s="44">
        <v>34</v>
      </c>
      <c r="M33" s="44">
        <v>48.928773234200747</v>
      </c>
    </row>
    <row r="34" spans="1:13">
      <c r="A34" s="45" t="s">
        <v>53</v>
      </c>
      <c r="B34" s="40" t="s">
        <v>406</v>
      </c>
      <c r="C34" s="41">
        <v>11</v>
      </c>
      <c r="D34" s="42">
        <v>0.6</v>
      </c>
      <c r="E34" s="42">
        <v>1.6</v>
      </c>
      <c r="F34" s="42">
        <v>2.2999999999999998</v>
      </c>
      <c r="G34" s="42">
        <v>3.3</v>
      </c>
      <c r="H34" s="43">
        <v>272.49999999999989</v>
      </c>
      <c r="I34" s="43">
        <v>272.49999999999989</v>
      </c>
      <c r="J34" s="43">
        <v>431.99999999999989</v>
      </c>
      <c r="K34" s="43">
        <v>439.99999999999989</v>
      </c>
      <c r="L34" s="44">
        <v>33</v>
      </c>
      <c r="M34" s="44">
        <v>47</v>
      </c>
    </row>
    <row r="35" spans="1:13">
      <c r="A35" s="45" t="s">
        <v>55</v>
      </c>
      <c r="B35" s="40" t="s">
        <v>406</v>
      </c>
      <c r="C35" s="41">
        <v>11</v>
      </c>
      <c r="D35" s="42">
        <v>0.3</v>
      </c>
      <c r="E35" s="42">
        <v>0.7</v>
      </c>
      <c r="F35" s="42">
        <v>0.5</v>
      </c>
      <c r="G35" s="42">
        <v>0.9</v>
      </c>
      <c r="H35" s="43">
        <v>327</v>
      </c>
      <c r="I35" s="43">
        <v>327</v>
      </c>
      <c r="J35" s="43">
        <v>324</v>
      </c>
      <c r="K35" s="43">
        <v>330</v>
      </c>
      <c r="L35" s="44">
        <v>316</v>
      </c>
      <c r="M35" s="44">
        <v>451</v>
      </c>
    </row>
    <row r="36" spans="1:13">
      <c r="A36" s="45" t="s">
        <v>25</v>
      </c>
      <c r="B36" s="40" t="s">
        <v>406</v>
      </c>
      <c r="C36" s="41">
        <v>11</v>
      </c>
      <c r="D36" s="42">
        <v>0</v>
      </c>
      <c r="E36" s="42">
        <v>0.5</v>
      </c>
      <c r="F36" s="42">
        <v>1.58</v>
      </c>
      <c r="G36" s="42">
        <v>2.91</v>
      </c>
      <c r="H36" s="43">
        <v>0</v>
      </c>
      <c r="I36" s="43">
        <v>435.99999999999989</v>
      </c>
      <c r="J36" s="43">
        <v>431.99999999999989</v>
      </c>
      <c r="K36" s="43">
        <v>439.99999999999989</v>
      </c>
      <c r="L36" s="44">
        <v>36</v>
      </c>
      <c r="M36" s="44">
        <v>51</v>
      </c>
    </row>
    <row r="37" spans="1:13">
      <c r="A37" s="45" t="s">
        <v>58</v>
      </c>
      <c r="B37" s="40" t="s">
        <v>406</v>
      </c>
      <c r="C37" s="41">
        <v>11</v>
      </c>
      <c r="D37" s="42">
        <v>0</v>
      </c>
      <c r="E37" s="42">
        <v>0</v>
      </c>
      <c r="F37" s="42">
        <v>0.6</v>
      </c>
      <c r="G37" s="42">
        <v>1.2</v>
      </c>
      <c r="H37" s="43">
        <v>0</v>
      </c>
      <c r="I37" s="43">
        <v>0</v>
      </c>
      <c r="J37" s="43">
        <v>215.99999999999994</v>
      </c>
      <c r="K37" s="43">
        <v>219.99999999999994</v>
      </c>
      <c r="L37" s="44">
        <v>239</v>
      </c>
      <c r="M37" s="44">
        <v>342</v>
      </c>
    </row>
    <row r="38" spans="1:13">
      <c r="A38" s="45" t="s">
        <v>60</v>
      </c>
      <c r="B38" s="40" t="s">
        <v>413</v>
      </c>
      <c r="C38" s="41">
        <v>11</v>
      </c>
      <c r="D38" s="42">
        <v>0</v>
      </c>
      <c r="E38" s="42">
        <v>2.1</v>
      </c>
      <c r="F38" s="42">
        <v>0.8</v>
      </c>
      <c r="G38" s="42">
        <v>3.8</v>
      </c>
      <c r="H38" s="43">
        <v>0</v>
      </c>
      <c r="I38" s="43">
        <v>218.00000000000009</v>
      </c>
      <c r="J38" s="43">
        <v>216.00000000000009</v>
      </c>
      <c r="K38" s="43">
        <v>220.00000000000009</v>
      </c>
      <c r="L38" s="44">
        <v>221</v>
      </c>
      <c r="M38" s="44">
        <v>315</v>
      </c>
    </row>
    <row r="39" spans="1:13">
      <c r="A39" s="45" t="s">
        <v>62</v>
      </c>
      <c r="B39" s="40" t="s">
        <v>406</v>
      </c>
      <c r="C39" s="41">
        <v>11</v>
      </c>
      <c r="D39" s="42">
        <v>0</v>
      </c>
      <c r="E39" s="42">
        <v>0</v>
      </c>
      <c r="F39" s="42">
        <v>0.59</v>
      </c>
      <c r="G39" s="42">
        <v>1.9</v>
      </c>
      <c r="H39" s="43">
        <v>0</v>
      </c>
      <c r="I39" s="43">
        <v>0</v>
      </c>
      <c r="J39" s="43">
        <v>324</v>
      </c>
      <c r="K39" s="43">
        <v>330</v>
      </c>
      <c r="L39" s="44">
        <v>124</v>
      </c>
      <c r="M39" s="44">
        <v>177</v>
      </c>
    </row>
    <row r="40" spans="1:13">
      <c r="A40" s="45" t="s">
        <v>64</v>
      </c>
      <c r="B40" s="40" t="s">
        <v>406</v>
      </c>
      <c r="C40" s="41">
        <v>11</v>
      </c>
      <c r="D40" s="42">
        <v>0.47</v>
      </c>
      <c r="E40" s="42">
        <v>3.16</v>
      </c>
      <c r="F40" s="42">
        <v>0</v>
      </c>
      <c r="G40" s="42">
        <v>0</v>
      </c>
      <c r="H40" s="43">
        <v>545.00000000000011</v>
      </c>
      <c r="I40" s="43">
        <v>545.00000000000011</v>
      </c>
      <c r="J40" s="43">
        <v>0</v>
      </c>
      <c r="K40" s="43">
        <v>0</v>
      </c>
      <c r="L40" s="44">
        <v>73</v>
      </c>
      <c r="M40" s="44">
        <v>104</v>
      </c>
    </row>
    <row r="41" spans="1:13">
      <c r="A41" s="45" t="s">
        <v>66</v>
      </c>
      <c r="B41" s="40" t="s">
        <v>413</v>
      </c>
      <c r="C41" s="41">
        <v>11</v>
      </c>
      <c r="D41" s="42">
        <v>0</v>
      </c>
      <c r="E41" s="42">
        <v>0</v>
      </c>
      <c r="F41" s="42">
        <v>0</v>
      </c>
      <c r="G41" s="42">
        <v>0.8</v>
      </c>
      <c r="H41" s="43">
        <v>0</v>
      </c>
      <c r="I41" s="43">
        <v>0</v>
      </c>
      <c r="J41" s="43">
        <v>0</v>
      </c>
      <c r="K41" s="43">
        <v>219.9999999999998</v>
      </c>
      <c r="L41" s="44">
        <v>240</v>
      </c>
      <c r="M41" s="44">
        <v>343</v>
      </c>
    </row>
    <row r="42" spans="1:13">
      <c r="A42" s="45" t="s">
        <v>68</v>
      </c>
      <c r="B42" s="40" t="s">
        <v>406</v>
      </c>
      <c r="C42" s="41">
        <v>11</v>
      </c>
      <c r="D42" s="42">
        <v>0</v>
      </c>
      <c r="E42" s="42">
        <v>0</v>
      </c>
      <c r="F42" s="42">
        <v>1.8</v>
      </c>
      <c r="G42" s="42">
        <v>2.2000000000000002</v>
      </c>
      <c r="H42" s="43">
        <v>0</v>
      </c>
      <c r="I42" s="43">
        <v>0</v>
      </c>
      <c r="J42" s="43">
        <v>324</v>
      </c>
      <c r="K42" s="43">
        <v>330</v>
      </c>
      <c r="L42" s="44">
        <v>85</v>
      </c>
      <c r="M42" s="44">
        <v>122</v>
      </c>
    </row>
    <row r="43" spans="1:13">
      <c r="A43" s="45" t="s">
        <v>70</v>
      </c>
      <c r="B43" s="40" t="s">
        <v>413</v>
      </c>
      <c r="C43" s="41">
        <v>11</v>
      </c>
      <c r="D43" s="42">
        <v>0</v>
      </c>
      <c r="E43" s="42">
        <v>0</v>
      </c>
      <c r="F43" s="42">
        <v>2.2000000000000002</v>
      </c>
      <c r="G43" s="42">
        <v>3.4</v>
      </c>
      <c r="H43" s="43">
        <v>0</v>
      </c>
      <c r="I43" s="43">
        <v>0</v>
      </c>
      <c r="J43" s="43">
        <v>215.9999999999998</v>
      </c>
      <c r="K43" s="43">
        <v>219.9999999999998</v>
      </c>
      <c r="L43" s="44">
        <v>102</v>
      </c>
      <c r="M43" s="44">
        <v>145</v>
      </c>
    </row>
    <row r="44" spans="1:13">
      <c r="A44" s="45" t="s">
        <v>72</v>
      </c>
      <c r="B44" s="40" t="s">
        <v>414</v>
      </c>
      <c r="C44" s="41">
        <v>11</v>
      </c>
      <c r="D44" s="42">
        <v>0</v>
      </c>
      <c r="E44" s="42">
        <v>0</v>
      </c>
      <c r="F44" s="42">
        <v>7.41</v>
      </c>
      <c r="G44" s="42">
        <v>7.61</v>
      </c>
      <c r="H44" s="43">
        <v>0</v>
      </c>
      <c r="I44" s="43">
        <v>0</v>
      </c>
      <c r="J44" s="43">
        <v>324</v>
      </c>
      <c r="K44" s="43">
        <v>330</v>
      </c>
      <c r="L44" s="44">
        <v>18</v>
      </c>
      <c r="M44" s="44">
        <v>26</v>
      </c>
    </row>
    <row r="45" spans="1:13">
      <c r="A45" s="45" t="s">
        <v>74</v>
      </c>
      <c r="B45" s="40" t="s">
        <v>413</v>
      </c>
      <c r="C45" s="41">
        <v>11</v>
      </c>
      <c r="D45" s="42">
        <v>2.4</v>
      </c>
      <c r="E45" s="42">
        <v>5.0999999999999996</v>
      </c>
      <c r="F45" s="42">
        <v>3</v>
      </c>
      <c r="G45" s="42">
        <v>5.6</v>
      </c>
      <c r="H45" s="43">
        <v>217.9999999999998</v>
      </c>
      <c r="I45" s="43">
        <v>217.9999999999998</v>
      </c>
      <c r="J45" s="43">
        <v>215.9999999999998</v>
      </c>
      <c r="K45" s="43">
        <v>219.9999999999998</v>
      </c>
      <c r="L45" s="44">
        <v>145</v>
      </c>
      <c r="M45" s="44">
        <v>207</v>
      </c>
    </row>
    <row r="46" spans="1:13">
      <c r="A46" s="45" t="s">
        <v>76</v>
      </c>
      <c r="B46" s="40" t="s">
        <v>406</v>
      </c>
      <c r="C46" s="41">
        <v>11</v>
      </c>
      <c r="D46" s="42">
        <v>0.71</v>
      </c>
      <c r="E46" s="42">
        <v>2.6</v>
      </c>
      <c r="F46" s="42">
        <v>0</v>
      </c>
      <c r="G46" s="42">
        <v>0</v>
      </c>
      <c r="H46" s="43">
        <v>436</v>
      </c>
      <c r="I46" s="43">
        <v>436</v>
      </c>
      <c r="J46" s="43">
        <v>0</v>
      </c>
      <c r="K46" s="43">
        <v>0</v>
      </c>
      <c r="L46" s="44">
        <v>42</v>
      </c>
      <c r="M46" s="44">
        <v>60</v>
      </c>
    </row>
    <row r="47" spans="1:13">
      <c r="A47" s="45" t="s">
        <v>78</v>
      </c>
      <c r="B47" s="40" t="s">
        <v>406</v>
      </c>
      <c r="C47" s="41">
        <v>11</v>
      </c>
      <c r="D47" s="42">
        <v>1</v>
      </c>
      <c r="E47" s="42">
        <v>2.2000000000000002</v>
      </c>
      <c r="F47" s="42">
        <v>2.7</v>
      </c>
      <c r="G47" s="42">
        <v>4.2</v>
      </c>
      <c r="H47" s="43">
        <v>327.00000000000017</v>
      </c>
      <c r="I47" s="43">
        <v>327.00000000000017</v>
      </c>
      <c r="J47" s="43">
        <v>324</v>
      </c>
      <c r="K47" s="43">
        <v>330</v>
      </c>
      <c r="L47" s="44">
        <v>70</v>
      </c>
      <c r="M47" s="44">
        <v>100</v>
      </c>
    </row>
    <row r="48" spans="1:13">
      <c r="A48" s="45" t="s">
        <v>80</v>
      </c>
      <c r="B48" s="40" t="s">
        <v>414</v>
      </c>
      <c r="C48" s="41">
        <v>6.6</v>
      </c>
      <c r="D48" s="42">
        <v>0</v>
      </c>
      <c r="E48" s="42">
        <v>0</v>
      </c>
      <c r="F48" s="42">
        <v>1.2</v>
      </c>
      <c r="G48" s="42">
        <v>1.4</v>
      </c>
      <c r="H48" s="43">
        <v>0</v>
      </c>
      <c r="I48" s="43">
        <v>0</v>
      </c>
      <c r="J48" s="43">
        <v>324</v>
      </c>
      <c r="K48" s="43">
        <v>330</v>
      </c>
      <c r="L48" s="44">
        <v>164</v>
      </c>
      <c r="M48" s="44">
        <v>234</v>
      </c>
    </row>
    <row r="49" spans="1:13">
      <c r="A49" s="45" t="s">
        <v>82</v>
      </c>
      <c r="B49" s="40" t="s">
        <v>406</v>
      </c>
      <c r="C49" s="41">
        <v>11</v>
      </c>
      <c r="D49" s="42">
        <v>0</v>
      </c>
      <c r="E49" s="42">
        <v>0</v>
      </c>
      <c r="F49" s="42">
        <v>0.16</v>
      </c>
      <c r="G49" s="42">
        <v>0.66</v>
      </c>
      <c r="H49" s="43">
        <v>0</v>
      </c>
      <c r="I49" s="43">
        <v>0</v>
      </c>
      <c r="J49" s="43">
        <v>324</v>
      </c>
      <c r="K49" s="43">
        <v>330</v>
      </c>
      <c r="L49" s="44">
        <v>324</v>
      </c>
      <c r="M49" s="44">
        <v>463</v>
      </c>
    </row>
    <row r="50" spans="1:13">
      <c r="A50" s="45" t="s">
        <v>84</v>
      </c>
      <c r="B50" s="40" t="s">
        <v>413</v>
      </c>
      <c r="C50" s="41">
        <v>132</v>
      </c>
      <c r="D50" s="42">
        <v>21.96</v>
      </c>
      <c r="E50" s="42">
        <v>24.63</v>
      </c>
      <c r="F50" s="42">
        <v>24.55</v>
      </c>
      <c r="G50" s="42">
        <v>24.58</v>
      </c>
      <c r="H50" s="43">
        <v>327</v>
      </c>
      <c r="I50" s="43">
        <v>327</v>
      </c>
      <c r="J50" s="43">
        <v>324</v>
      </c>
      <c r="K50" s="43">
        <v>330</v>
      </c>
      <c r="L50" s="44">
        <v>47</v>
      </c>
      <c r="M50" s="44">
        <v>67</v>
      </c>
    </row>
    <row r="54" spans="1:13">
      <c r="A54" s="46" t="s">
        <v>416</v>
      </c>
      <c r="B54" s="1"/>
      <c r="C54" s="1"/>
      <c r="D54" s="47" t="s">
        <v>432</v>
      </c>
      <c r="E54" s="47"/>
      <c r="F54" s="47"/>
    </row>
    <row r="55" spans="1:13" ht="15" thickBot="1"/>
    <row r="56" spans="1:13">
      <c r="A56" s="90" t="s">
        <v>384</v>
      </c>
      <c r="B56" s="92" t="s">
        <v>386</v>
      </c>
      <c r="C56" s="92" t="s">
        <v>425</v>
      </c>
      <c r="D56" s="94" t="s">
        <v>390</v>
      </c>
      <c r="E56" s="95"/>
      <c r="F56" s="95"/>
      <c r="G56" s="96"/>
      <c r="H56" s="97" t="s">
        <v>431</v>
      </c>
      <c r="I56" s="98"/>
      <c r="J56" s="98"/>
      <c r="K56" s="99"/>
      <c r="L56" s="88" t="s">
        <v>433</v>
      </c>
    </row>
    <row r="57" spans="1:13" ht="28.5" customHeight="1" thickBot="1">
      <c r="A57" s="91"/>
      <c r="B57" s="93"/>
      <c r="C57" s="93"/>
      <c r="D57" s="48" t="s">
        <v>411</v>
      </c>
      <c r="E57" s="48" t="s">
        <v>27</v>
      </c>
      <c r="F57" s="48" t="s">
        <v>407</v>
      </c>
      <c r="G57" s="48" t="s">
        <v>410</v>
      </c>
      <c r="H57" s="48" t="s">
        <v>411</v>
      </c>
      <c r="I57" s="48" t="s">
        <v>27</v>
      </c>
      <c r="J57" s="48" t="s">
        <v>407</v>
      </c>
      <c r="K57" s="48" t="s">
        <v>410</v>
      </c>
      <c r="L57" s="89"/>
    </row>
    <row r="58" spans="1:13">
      <c r="A58" s="39" t="s">
        <v>50</v>
      </c>
      <c r="B58" s="40" t="s">
        <v>414</v>
      </c>
      <c r="C58" s="49">
        <v>0.4</v>
      </c>
      <c r="D58" s="42">
        <v>2.6648067600000006E-2</v>
      </c>
      <c r="E58" s="42">
        <v>2.2635476009999975E-2</v>
      </c>
      <c r="F58" s="42">
        <v>2.6648067600000006E-2</v>
      </c>
      <c r="G58" s="42">
        <v>2.2635476009999975E-2</v>
      </c>
      <c r="H58" s="50">
        <v>218</v>
      </c>
      <c r="I58" s="50">
        <v>218</v>
      </c>
      <c r="J58" s="50">
        <v>216</v>
      </c>
      <c r="K58" s="50">
        <v>220</v>
      </c>
      <c r="L58" s="51">
        <v>70</v>
      </c>
    </row>
    <row r="59" spans="1:13">
      <c r="A59" s="45" t="s">
        <v>52</v>
      </c>
      <c r="B59" s="40" t="s">
        <v>406</v>
      </c>
      <c r="C59" s="49">
        <v>0.4</v>
      </c>
      <c r="D59" s="52">
        <v>0</v>
      </c>
      <c r="E59" s="52">
        <v>0.01</v>
      </c>
      <c r="F59" s="52">
        <v>0</v>
      </c>
      <c r="G59" s="52">
        <v>0.01</v>
      </c>
      <c r="H59" s="43">
        <v>0</v>
      </c>
      <c r="I59" s="50">
        <v>218</v>
      </c>
      <c r="J59" s="50">
        <v>0</v>
      </c>
      <c r="K59" s="50">
        <v>220</v>
      </c>
      <c r="L59" s="51">
        <v>70</v>
      </c>
    </row>
    <row r="60" spans="1:13">
      <c r="A60" s="45" t="s">
        <v>54</v>
      </c>
      <c r="B60" s="40" t="s">
        <v>413</v>
      </c>
      <c r="C60" s="49">
        <v>0.4</v>
      </c>
      <c r="D60" s="52">
        <v>1.9834181599999924E-2</v>
      </c>
      <c r="E60" s="52">
        <v>0.01</v>
      </c>
      <c r="F60" s="52">
        <v>1.9834181599999924E-2</v>
      </c>
      <c r="G60" s="52">
        <v>0.01</v>
      </c>
      <c r="H60" s="43">
        <v>218</v>
      </c>
      <c r="I60" s="50">
        <v>218</v>
      </c>
      <c r="J60" s="50">
        <v>216</v>
      </c>
      <c r="K60" s="50">
        <v>220</v>
      </c>
      <c r="L60" s="51">
        <v>70</v>
      </c>
    </row>
    <row r="61" spans="1:13">
      <c r="A61" s="45" t="s">
        <v>56</v>
      </c>
      <c r="B61" s="40" t="s">
        <v>406</v>
      </c>
      <c r="C61" s="49">
        <v>0.4</v>
      </c>
      <c r="D61" s="52">
        <v>5.7463844499999972E-2</v>
      </c>
      <c r="E61" s="52">
        <v>6.2689867999999982E-2</v>
      </c>
      <c r="F61" s="52">
        <v>5.7463844499999972E-2</v>
      </c>
      <c r="G61" s="52">
        <v>6.2689867999999982E-2</v>
      </c>
      <c r="H61" s="43">
        <v>218</v>
      </c>
      <c r="I61" s="50">
        <v>218</v>
      </c>
      <c r="J61" s="50">
        <v>216</v>
      </c>
      <c r="K61" s="50">
        <v>220</v>
      </c>
      <c r="L61" s="51">
        <v>70</v>
      </c>
    </row>
    <row r="62" spans="1:13">
      <c r="A62" s="45" t="s">
        <v>57</v>
      </c>
      <c r="B62" s="40" t="s">
        <v>414</v>
      </c>
      <c r="C62" s="49">
        <v>0.4</v>
      </c>
      <c r="D62" s="52">
        <v>6.4500258000000033E-2</v>
      </c>
      <c r="E62" s="52">
        <v>6.7185463499999987E-2</v>
      </c>
      <c r="F62" s="52">
        <v>6.4500258000000033E-2</v>
      </c>
      <c r="G62" s="52">
        <v>6.7185463499999987E-2</v>
      </c>
      <c r="H62" s="43">
        <v>218</v>
      </c>
      <c r="I62" s="50">
        <v>218</v>
      </c>
      <c r="J62" s="50">
        <v>216</v>
      </c>
      <c r="K62" s="50">
        <v>220</v>
      </c>
      <c r="L62" s="51">
        <v>70</v>
      </c>
    </row>
    <row r="63" spans="1:13">
      <c r="A63" s="45" t="s">
        <v>59</v>
      </c>
      <c r="B63" s="40" t="s">
        <v>406</v>
      </c>
      <c r="C63" s="49">
        <v>0.4</v>
      </c>
      <c r="D63" s="52">
        <v>3.999648712499998E-2</v>
      </c>
      <c r="E63" s="52">
        <v>5.1462191970000036E-2</v>
      </c>
      <c r="F63" s="52">
        <v>3.999648712499998E-2</v>
      </c>
      <c r="G63" s="52">
        <v>5.1462191970000036E-2</v>
      </c>
      <c r="H63" s="43">
        <v>218</v>
      </c>
      <c r="I63" s="50">
        <v>218</v>
      </c>
      <c r="J63" s="50">
        <v>216</v>
      </c>
      <c r="K63" s="50">
        <v>220</v>
      </c>
      <c r="L63" s="51">
        <v>70</v>
      </c>
    </row>
    <row r="64" spans="1:13">
      <c r="A64" s="45" t="s">
        <v>61</v>
      </c>
      <c r="B64" s="40" t="s">
        <v>406</v>
      </c>
      <c r="C64" s="49">
        <v>0.4</v>
      </c>
      <c r="D64" s="52">
        <v>5.9581876095000028E-2</v>
      </c>
      <c r="E64" s="52">
        <v>7.2140515334999988E-2</v>
      </c>
      <c r="F64" s="52">
        <v>5.9581876095000028E-2</v>
      </c>
      <c r="G64" s="52">
        <v>7.2140515334999988E-2</v>
      </c>
      <c r="H64" s="43">
        <v>218</v>
      </c>
      <c r="I64" s="50">
        <v>218</v>
      </c>
      <c r="J64" s="50">
        <v>216</v>
      </c>
      <c r="K64" s="50">
        <v>220</v>
      </c>
      <c r="L64" s="51">
        <v>70</v>
      </c>
    </row>
    <row r="65" spans="1:12">
      <c r="A65" s="45" t="s">
        <v>63</v>
      </c>
      <c r="B65" s="40" t="s">
        <v>413</v>
      </c>
      <c r="C65" s="49">
        <v>0.4</v>
      </c>
      <c r="D65" s="52">
        <v>7.6711953500000041E-2</v>
      </c>
      <c r="E65" s="52">
        <v>8.6403523500000023E-2</v>
      </c>
      <c r="F65" s="52">
        <v>7.6711953500000041E-2</v>
      </c>
      <c r="G65" s="52">
        <v>8.6403523500000023E-2</v>
      </c>
      <c r="H65" s="43">
        <v>218</v>
      </c>
      <c r="I65" s="50">
        <v>218</v>
      </c>
      <c r="J65" s="50">
        <v>216</v>
      </c>
      <c r="K65" s="50">
        <v>220</v>
      </c>
      <c r="L65" s="51">
        <v>70</v>
      </c>
    </row>
    <row r="66" spans="1:12">
      <c r="A66" s="45" t="s">
        <v>65</v>
      </c>
      <c r="B66" s="40" t="s">
        <v>414</v>
      </c>
      <c r="C66" s="49">
        <v>0.4</v>
      </c>
      <c r="D66" s="52">
        <v>3.1223171499999976E-2</v>
      </c>
      <c r="E66" s="52">
        <v>4.5476870000000003E-2</v>
      </c>
      <c r="F66" s="52">
        <v>3.1223171499999976E-2</v>
      </c>
      <c r="G66" s="52">
        <v>4.5476870000000003E-2</v>
      </c>
      <c r="H66" s="43">
        <v>218</v>
      </c>
      <c r="I66" s="50">
        <v>218</v>
      </c>
      <c r="J66" s="50">
        <v>216</v>
      </c>
      <c r="K66" s="50">
        <v>220</v>
      </c>
      <c r="L66" s="51">
        <v>70</v>
      </c>
    </row>
    <row r="67" spans="1:12">
      <c r="A67" s="45" t="s">
        <v>67</v>
      </c>
      <c r="B67" s="40" t="s">
        <v>413</v>
      </c>
      <c r="C67" s="49">
        <v>0.4</v>
      </c>
      <c r="D67" s="52">
        <v>0.01</v>
      </c>
      <c r="E67" s="52">
        <v>0.01</v>
      </c>
      <c r="F67" s="52">
        <v>0.01</v>
      </c>
      <c r="G67" s="52">
        <v>0.01</v>
      </c>
      <c r="H67" s="43">
        <v>218</v>
      </c>
      <c r="I67" s="50">
        <v>218</v>
      </c>
      <c r="J67" s="50">
        <v>216</v>
      </c>
      <c r="K67" s="50">
        <v>220</v>
      </c>
      <c r="L67" s="51">
        <v>70</v>
      </c>
    </row>
    <row r="68" spans="1:12">
      <c r="A68" s="45" t="s">
        <v>69</v>
      </c>
      <c r="B68" s="40" t="s">
        <v>414</v>
      </c>
      <c r="C68" s="49">
        <v>0.4</v>
      </c>
      <c r="D68" s="52">
        <v>1.1330090729999999E-2</v>
      </c>
      <c r="E68" s="52">
        <v>1.2508382249999991E-2</v>
      </c>
      <c r="F68" s="52">
        <v>1.1330090729999999E-2</v>
      </c>
      <c r="G68" s="52">
        <v>1.2508382249999991E-2</v>
      </c>
      <c r="H68" s="43">
        <v>218</v>
      </c>
      <c r="I68" s="50">
        <v>218</v>
      </c>
      <c r="J68" s="50">
        <v>216</v>
      </c>
      <c r="K68" s="50">
        <v>220</v>
      </c>
      <c r="L68" s="51">
        <v>70</v>
      </c>
    </row>
    <row r="69" spans="1:12">
      <c r="A69" s="45" t="s">
        <v>71</v>
      </c>
      <c r="B69" s="40" t="s">
        <v>406</v>
      </c>
      <c r="C69" s="49">
        <v>0.4</v>
      </c>
      <c r="D69" s="52">
        <v>0</v>
      </c>
      <c r="E69" s="52">
        <v>1.7380371644999976E-2</v>
      </c>
      <c r="F69" s="52">
        <v>0</v>
      </c>
      <c r="G69" s="52">
        <v>1.7380371644999976E-2</v>
      </c>
      <c r="H69" s="43">
        <v>0</v>
      </c>
      <c r="I69" s="50">
        <v>218</v>
      </c>
      <c r="J69" s="50">
        <v>0</v>
      </c>
      <c r="K69" s="50">
        <v>220</v>
      </c>
      <c r="L69" s="51">
        <v>70</v>
      </c>
    </row>
    <row r="70" spans="1:12">
      <c r="A70" s="45" t="s">
        <v>73</v>
      </c>
      <c r="B70" s="40" t="s">
        <v>413</v>
      </c>
      <c r="C70" s="49">
        <v>0.4</v>
      </c>
      <c r="D70" s="52">
        <v>0.22085350199999998</v>
      </c>
      <c r="E70" s="52">
        <v>0.20661381599999995</v>
      </c>
      <c r="F70" s="52">
        <v>0.22085350199999998</v>
      </c>
      <c r="G70" s="52">
        <v>0.20661381599999995</v>
      </c>
      <c r="H70" s="43">
        <v>218</v>
      </c>
      <c r="I70" s="50">
        <v>218</v>
      </c>
      <c r="J70" s="50">
        <v>216</v>
      </c>
      <c r="K70" s="50">
        <v>220</v>
      </c>
      <c r="L70" s="51">
        <v>70</v>
      </c>
    </row>
    <row r="71" spans="1:12">
      <c r="A71" s="45" t="s">
        <v>75</v>
      </c>
      <c r="B71" s="40" t="s">
        <v>413</v>
      </c>
      <c r="C71" s="49">
        <v>0.4</v>
      </c>
      <c r="D71" s="52">
        <v>0.01</v>
      </c>
      <c r="E71" s="52">
        <v>0.01</v>
      </c>
      <c r="F71" s="52">
        <v>0.01</v>
      </c>
      <c r="G71" s="52">
        <v>0.01</v>
      </c>
      <c r="H71" s="43">
        <v>218</v>
      </c>
      <c r="I71" s="50">
        <v>218</v>
      </c>
      <c r="J71" s="50">
        <v>216</v>
      </c>
      <c r="K71" s="50">
        <v>220</v>
      </c>
      <c r="L71" s="51">
        <v>70</v>
      </c>
    </row>
    <row r="72" spans="1:12">
      <c r="A72" s="45" t="s">
        <v>77</v>
      </c>
      <c r="B72" s="40" t="s">
        <v>414</v>
      </c>
      <c r="C72" s="49">
        <v>0.4</v>
      </c>
      <c r="D72" s="52">
        <v>5.8833061245000019E-2</v>
      </c>
      <c r="E72" s="52">
        <v>5.941126296000003E-2</v>
      </c>
      <c r="F72" s="52">
        <v>5.8833061245000019E-2</v>
      </c>
      <c r="G72" s="52">
        <v>5.941126296000003E-2</v>
      </c>
      <c r="H72" s="43">
        <v>218</v>
      </c>
      <c r="I72" s="50">
        <v>218</v>
      </c>
      <c r="J72" s="50">
        <v>216</v>
      </c>
      <c r="K72" s="50">
        <v>220</v>
      </c>
      <c r="L72" s="51">
        <v>70</v>
      </c>
    </row>
    <row r="73" spans="1:12">
      <c r="A73" s="45" t="s">
        <v>79</v>
      </c>
      <c r="B73" s="40" t="s">
        <v>413</v>
      </c>
      <c r="C73" s="49">
        <v>0.4</v>
      </c>
      <c r="D73" s="52">
        <v>8.1234346000000013E-2</v>
      </c>
      <c r="E73" s="52">
        <v>8.5321056499999992E-2</v>
      </c>
      <c r="F73" s="52">
        <v>8.1234346000000013E-2</v>
      </c>
      <c r="G73" s="52">
        <v>8.5321056499999992E-2</v>
      </c>
      <c r="H73" s="43">
        <v>218</v>
      </c>
      <c r="I73" s="50">
        <v>218</v>
      </c>
      <c r="J73" s="50">
        <v>216</v>
      </c>
      <c r="K73" s="50">
        <v>220</v>
      </c>
      <c r="L73" s="51">
        <v>70</v>
      </c>
    </row>
    <row r="74" spans="1:12">
      <c r="A74" s="45" t="s">
        <v>81</v>
      </c>
      <c r="B74" s="40" t="s">
        <v>406</v>
      </c>
      <c r="C74" s="49">
        <v>0.4</v>
      </c>
      <c r="D74" s="52">
        <v>0.01</v>
      </c>
      <c r="E74" s="52">
        <v>0.01</v>
      </c>
      <c r="F74" s="52">
        <v>0.01</v>
      </c>
      <c r="G74" s="52">
        <v>0.01</v>
      </c>
      <c r="H74" s="43">
        <v>218</v>
      </c>
      <c r="I74" s="50">
        <v>218</v>
      </c>
      <c r="J74" s="50">
        <v>216</v>
      </c>
      <c r="K74" s="50">
        <v>220</v>
      </c>
      <c r="L74" s="51">
        <v>70</v>
      </c>
    </row>
    <row r="75" spans="1:12">
      <c r="A75" s="45" t="s">
        <v>83</v>
      </c>
      <c r="B75" s="40" t="s">
        <v>413</v>
      </c>
      <c r="C75" s="49">
        <v>0.4</v>
      </c>
      <c r="D75" s="52">
        <v>0</v>
      </c>
      <c r="E75" s="52">
        <v>0.01</v>
      </c>
      <c r="F75" s="52">
        <v>0</v>
      </c>
      <c r="G75" s="52">
        <v>0.01</v>
      </c>
      <c r="H75" s="43">
        <v>0</v>
      </c>
      <c r="I75" s="50">
        <v>218</v>
      </c>
      <c r="J75" s="50">
        <v>0</v>
      </c>
      <c r="K75" s="50">
        <v>220</v>
      </c>
      <c r="L75" s="51">
        <v>70</v>
      </c>
    </row>
    <row r="76" spans="1:12">
      <c r="A76" s="45" t="s">
        <v>85</v>
      </c>
      <c r="B76" s="40" t="s">
        <v>406</v>
      </c>
      <c r="C76" s="49">
        <v>0.4</v>
      </c>
      <c r="D76" s="52">
        <v>3.8066636499999973E-2</v>
      </c>
      <c r="E76" s="52">
        <v>3.8578686000000029E-2</v>
      </c>
      <c r="F76" s="52">
        <v>3.8066636499999973E-2</v>
      </c>
      <c r="G76" s="52">
        <v>3.8578686000000029E-2</v>
      </c>
      <c r="H76" s="43">
        <v>218</v>
      </c>
      <c r="I76" s="50">
        <v>218</v>
      </c>
      <c r="J76" s="50">
        <v>216</v>
      </c>
      <c r="K76" s="50">
        <v>220</v>
      </c>
      <c r="L76" s="51">
        <v>70</v>
      </c>
    </row>
    <row r="77" spans="1:12">
      <c r="A77" s="45" t="s">
        <v>86</v>
      </c>
      <c r="B77" s="40" t="s">
        <v>406</v>
      </c>
      <c r="C77" s="49">
        <v>0.4</v>
      </c>
      <c r="D77" s="52">
        <v>7.6009893000000037E-2</v>
      </c>
      <c r="E77" s="52">
        <v>7.787861850000001E-2</v>
      </c>
      <c r="F77" s="52">
        <v>7.6009893000000037E-2</v>
      </c>
      <c r="G77" s="52">
        <v>7.787861850000001E-2</v>
      </c>
      <c r="H77" s="43">
        <v>218</v>
      </c>
      <c r="I77" s="50">
        <v>218</v>
      </c>
      <c r="J77" s="50">
        <v>216</v>
      </c>
      <c r="K77" s="50">
        <v>220</v>
      </c>
      <c r="L77" s="51">
        <v>70</v>
      </c>
    </row>
    <row r="78" spans="1:12">
      <c r="A78" s="45" t="s">
        <v>87</v>
      </c>
      <c r="B78" s="40" t="s">
        <v>413</v>
      </c>
      <c r="C78" s="49">
        <v>0.4</v>
      </c>
      <c r="D78" s="52">
        <v>0.01</v>
      </c>
      <c r="E78" s="52">
        <v>1.0963860499999978E-2</v>
      </c>
      <c r="F78" s="52">
        <v>0.01</v>
      </c>
      <c r="G78" s="52">
        <v>1.0963860499999978E-2</v>
      </c>
      <c r="H78" s="43">
        <v>218</v>
      </c>
      <c r="I78" s="50">
        <v>218</v>
      </c>
      <c r="J78" s="50">
        <v>216</v>
      </c>
      <c r="K78" s="50">
        <v>220</v>
      </c>
      <c r="L78" s="51">
        <v>70</v>
      </c>
    </row>
    <row r="79" spans="1:12">
      <c r="A79" s="45" t="s">
        <v>88</v>
      </c>
      <c r="B79" s="40" t="s">
        <v>413</v>
      </c>
      <c r="C79" s="49">
        <v>0.4</v>
      </c>
      <c r="D79" s="52">
        <v>0.01</v>
      </c>
      <c r="E79" s="52">
        <v>1.6693885000000019E-2</v>
      </c>
      <c r="F79" s="52">
        <v>0.01</v>
      </c>
      <c r="G79" s="52">
        <v>1.6693885000000019E-2</v>
      </c>
      <c r="H79" s="43">
        <v>218</v>
      </c>
      <c r="I79" s="50">
        <v>218</v>
      </c>
      <c r="J79" s="50">
        <v>216</v>
      </c>
      <c r="K79" s="50">
        <v>220</v>
      </c>
      <c r="L79" s="51">
        <v>70</v>
      </c>
    </row>
    <row r="80" spans="1:12">
      <c r="A80" s="45" t="s">
        <v>89</v>
      </c>
      <c r="B80" s="40" t="s">
        <v>413</v>
      </c>
      <c r="C80" s="49">
        <v>0.4</v>
      </c>
      <c r="D80" s="52">
        <v>5.671219999999999E-2</v>
      </c>
      <c r="E80" s="52">
        <v>6.1073845999999987E-2</v>
      </c>
      <c r="F80" s="52">
        <v>5.671219999999999E-2</v>
      </c>
      <c r="G80" s="52">
        <v>6.1073845999999987E-2</v>
      </c>
      <c r="H80" s="43">
        <v>218</v>
      </c>
      <c r="I80" s="50">
        <v>218</v>
      </c>
      <c r="J80" s="50">
        <v>216</v>
      </c>
      <c r="K80" s="50">
        <v>220</v>
      </c>
      <c r="L80" s="51">
        <v>70</v>
      </c>
    </row>
    <row r="81" spans="1:12">
      <c r="A81" s="45" t="s">
        <v>90</v>
      </c>
      <c r="B81" s="40" t="s">
        <v>406</v>
      </c>
      <c r="C81" s="49">
        <v>0.4</v>
      </c>
      <c r="D81" s="52">
        <v>9.0861786900000019E-2</v>
      </c>
      <c r="E81" s="52">
        <v>9.7319158499999989E-2</v>
      </c>
      <c r="F81" s="52">
        <v>9.0861786900000019E-2</v>
      </c>
      <c r="G81" s="52">
        <v>9.7319158499999989E-2</v>
      </c>
      <c r="H81" s="43">
        <v>218</v>
      </c>
      <c r="I81" s="50">
        <v>218</v>
      </c>
      <c r="J81" s="50">
        <v>216</v>
      </c>
      <c r="K81" s="50">
        <v>220</v>
      </c>
      <c r="L81" s="51">
        <v>70</v>
      </c>
    </row>
    <row r="82" spans="1:12">
      <c r="A82" s="45" t="s">
        <v>91</v>
      </c>
      <c r="B82" s="40" t="s">
        <v>406</v>
      </c>
      <c r="C82" s="49">
        <v>0.4</v>
      </c>
      <c r="D82" s="52">
        <v>0.01</v>
      </c>
      <c r="E82" s="52">
        <v>4.857881339999999E-2</v>
      </c>
      <c r="F82" s="52">
        <v>0.01</v>
      </c>
      <c r="G82" s="52">
        <v>4.857881339999999E-2</v>
      </c>
      <c r="H82" s="43">
        <v>218</v>
      </c>
      <c r="I82" s="50">
        <v>218</v>
      </c>
      <c r="J82" s="50">
        <v>216</v>
      </c>
      <c r="K82" s="50">
        <v>220</v>
      </c>
      <c r="L82" s="51">
        <v>70</v>
      </c>
    </row>
    <row r="83" spans="1:12">
      <c r="A83" s="45" t="s">
        <v>92</v>
      </c>
      <c r="B83" s="40" t="s">
        <v>413</v>
      </c>
      <c r="C83" s="49">
        <v>0.4</v>
      </c>
      <c r="D83" s="52">
        <v>6.9895743500000052E-2</v>
      </c>
      <c r="E83" s="52">
        <v>7.0659163500000011E-2</v>
      </c>
      <c r="F83" s="52">
        <v>6.9895743500000052E-2</v>
      </c>
      <c r="G83" s="52">
        <v>7.0659163500000011E-2</v>
      </c>
      <c r="H83" s="43">
        <v>218</v>
      </c>
      <c r="I83" s="50">
        <v>218</v>
      </c>
      <c r="J83" s="50">
        <v>216</v>
      </c>
      <c r="K83" s="50">
        <v>220</v>
      </c>
      <c r="L83" s="51">
        <v>70</v>
      </c>
    </row>
    <row r="84" spans="1:12">
      <c r="A84" s="45" t="s">
        <v>93</v>
      </c>
      <c r="B84" s="40" t="s">
        <v>414</v>
      </c>
      <c r="C84" s="49">
        <v>0.4</v>
      </c>
      <c r="D84" s="52">
        <v>0.01</v>
      </c>
      <c r="E84" s="52">
        <v>0.01</v>
      </c>
      <c r="F84" s="52">
        <v>0.01</v>
      </c>
      <c r="G84" s="52">
        <v>0.01</v>
      </c>
      <c r="H84" s="43">
        <v>218</v>
      </c>
      <c r="I84" s="50">
        <v>218</v>
      </c>
      <c r="J84" s="50">
        <v>216</v>
      </c>
      <c r="K84" s="50">
        <v>220</v>
      </c>
      <c r="L84" s="51">
        <v>70</v>
      </c>
    </row>
    <row r="85" spans="1:12">
      <c r="A85" s="45" t="s">
        <v>94</v>
      </c>
      <c r="B85" s="40" t="s">
        <v>413</v>
      </c>
      <c r="C85" s="49">
        <v>0.4</v>
      </c>
      <c r="D85" s="52">
        <v>4.9417657599999922E-2</v>
      </c>
      <c r="E85" s="52">
        <v>4.8980485599999922E-2</v>
      </c>
      <c r="F85" s="52">
        <v>4.9417657599999922E-2</v>
      </c>
      <c r="G85" s="52">
        <v>4.8980485599999922E-2</v>
      </c>
      <c r="H85" s="43">
        <v>218</v>
      </c>
      <c r="I85" s="50">
        <v>218</v>
      </c>
      <c r="J85" s="50">
        <v>216</v>
      </c>
      <c r="K85" s="50">
        <v>220</v>
      </c>
      <c r="L85" s="51">
        <v>70</v>
      </c>
    </row>
    <row r="86" spans="1:12">
      <c r="A86" s="45" t="s">
        <v>95</v>
      </c>
      <c r="B86" s="40" t="s">
        <v>406</v>
      </c>
      <c r="C86" s="49">
        <v>0.4</v>
      </c>
      <c r="D86" s="52">
        <v>0.01</v>
      </c>
      <c r="E86" s="52">
        <v>0.01</v>
      </c>
      <c r="F86" s="52">
        <v>0.01</v>
      </c>
      <c r="G86" s="52">
        <v>0.01</v>
      </c>
      <c r="H86" s="43">
        <v>218</v>
      </c>
      <c r="I86" s="50">
        <v>218</v>
      </c>
      <c r="J86" s="50">
        <v>216</v>
      </c>
      <c r="K86" s="50">
        <v>220</v>
      </c>
      <c r="L86" s="51">
        <v>70</v>
      </c>
    </row>
    <row r="87" spans="1:12">
      <c r="A87" s="45" t="s">
        <v>96</v>
      </c>
      <c r="B87" s="40" t="s">
        <v>413</v>
      </c>
      <c r="C87" s="49">
        <v>0.4</v>
      </c>
      <c r="D87" s="52">
        <v>8.4521277999999977E-2</v>
      </c>
      <c r="E87" s="52">
        <v>9.3980288999999995E-2</v>
      </c>
      <c r="F87" s="52">
        <v>8.4521277999999977E-2</v>
      </c>
      <c r="G87" s="52">
        <v>9.3980288999999995E-2</v>
      </c>
      <c r="H87" s="43">
        <v>218</v>
      </c>
      <c r="I87" s="50">
        <v>218</v>
      </c>
      <c r="J87" s="50">
        <v>216</v>
      </c>
      <c r="K87" s="50">
        <v>220</v>
      </c>
      <c r="L87" s="51">
        <v>70</v>
      </c>
    </row>
    <row r="88" spans="1:12">
      <c r="A88" s="45" t="s">
        <v>97</v>
      </c>
      <c r="B88" s="40" t="s">
        <v>413</v>
      </c>
      <c r="C88" s="49">
        <v>0.4</v>
      </c>
      <c r="D88" s="52">
        <v>3.5574867500000051E-2</v>
      </c>
      <c r="E88" s="52">
        <v>4.9242428500000046E-2</v>
      </c>
      <c r="F88" s="52">
        <v>3.5574867500000051E-2</v>
      </c>
      <c r="G88" s="52">
        <v>4.9242428500000046E-2</v>
      </c>
      <c r="H88" s="43">
        <v>218</v>
      </c>
      <c r="I88" s="50">
        <v>218</v>
      </c>
      <c r="J88" s="50">
        <v>216</v>
      </c>
      <c r="K88" s="50">
        <v>220</v>
      </c>
      <c r="L88" s="51">
        <v>70</v>
      </c>
    </row>
    <row r="89" spans="1:12">
      <c r="A89" s="45" t="s">
        <v>98</v>
      </c>
      <c r="B89" s="40" t="s">
        <v>406</v>
      </c>
      <c r="C89" s="49">
        <v>0.4</v>
      </c>
      <c r="D89" s="52">
        <v>0</v>
      </c>
      <c r="E89" s="52">
        <v>5.1055864499999992E-2</v>
      </c>
      <c r="F89" s="52">
        <v>0</v>
      </c>
      <c r="G89" s="52">
        <v>5.1055864499999992E-2</v>
      </c>
      <c r="H89" s="43">
        <v>0</v>
      </c>
      <c r="I89" s="50">
        <v>218</v>
      </c>
      <c r="J89" s="50">
        <v>0</v>
      </c>
      <c r="K89" s="50">
        <v>220</v>
      </c>
      <c r="L89" s="51">
        <v>70</v>
      </c>
    </row>
    <row r="90" spans="1:12">
      <c r="A90" s="45" t="s">
        <v>99</v>
      </c>
      <c r="B90" s="40" t="s">
        <v>406</v>
      </c>
      <c r="C90" s="49">
        <v>0.4</v>
      </c>
      <c r="D90" s="52">
        <v>1.4505506399999969E-2</v>
      </c>
      <c r="E90" s="52">
        <v>7.5207263699999999E-2</v>
      </c>
      <c r="F90" s="52">
        <v>1.4505506399999969E-2</v>
      </c>
      <c r="G90" s="52">
        <v>7.5207263699999999E-2</v>
      </c>
      <c r="H90" s="43">
        <v>218</v>
      </c>
      <c r="I90" s="50">
        <v>218</v>
      </c>
      <c r="J90" s="50">
        <v>216</v>
      </c>
      <c r="K90" s="50">
        <v>220</v>
      </c>
      <c r="L90" s="51">
        <v>70</v>
      </c>
    </row>
    <row r="91" spans="1:12">
      <c r="A91" s="45" t="s">
        <v>100</v>
      </c>
      <c r="B91" s="40" t="s">
        <v>414</v>
      </c>
      <c r="C91" s="49">
        <v>0.4</v>
      </c>
      <c r="D91" s="52">
        <v>1.3107431500000042E-2</v>
      </c>
      <c r="E91" s="52">
        <v>1.9424515500000017E-2</v>
      </c>
      <c r="F91" s="52">
        <v>1.3107431500000042E-2</v>
      </c>
      <c r="G91" s="52">
        <v>1.9424515500000017E-2</v>
      </c>
      <c r="H91" s="43">
        <v>218</v>
      </c>
      <c r="I91" s="50">
        <v>218</v>
      </c>
      <c r="J91" s="50">
        <v>216</v>
      </c>
      <c r="K91" s="50">
        <v>220</v>
      </c>
      <c r="L91" s="51">
        <v>70</v>
      </c>
    </row>
    <row r="92" spans="1:12">
      <c r="A92" s="45" t="s">
        <v>101</v>
      </c>
      <c r="B92" s="40" t="s">
        <v>414</v>
      </c>
      <c r="C92" s="49">
        <v>0.4</v>
      </c>
      <c r="D92" s="52">
        <v>4.7242313000000036E-2</v>
      </c>
      <c r="E92" s="52">
        <v>4.017947249999998E-2</v>
      </c>
      <c r="F92" s="52">
        <v>4.7242313000000036E-2</v>
      </c>
      <c r="G92" s="52">
        <v>4.017947249999998E-2</v>
      </c>
      <c r="H92" s="43">
        <v>218</v>
      </c>
      <c r="I92" s="50">
        <v>218</v>
      </c>
      <c r="J92" s="50">
        <v>216</v>
      </c>
      <c r="K92" s="50">
        <v>220</v>
      </c>
      <c r="L92" s="51">
        <v>70</v>
      </c>
    </row>
    <row r="93" spans="1:12">
      <c r="A93" s="45" t="s">
        <v>102</v>
      </c>
      <c r="B93" s="40" t="s">
        <v>414</v>
      </c>
      <c r="C93" s="49">
        <v>0.4</v>
      </c>
      <c r="D93" s="52">
        <v>0.01</v>
      </c>
      <c r="E93" s="52">
        <v>1.9085523999999965E-2</v>
      </c>
      <c r="F93" s="52">
        <v>0.01</v>
      </c>
      <c r="G93" s="52">
        <v>1.9085523999999965E-2</v>
      </c>
      <c r="H93" s="43">
        <v>218</v>
      </c>
      <c r="I93" s="50">
        <v>218</v>
      </c>
      <c r="J93" s="50">
        <v>216</v>
      </c>
      <c r="K93" s="50">
        <v>220</v>
      </c>
      <c r="L93" s="51">
        <v>70</v>
      </c>
    </row>
    <row r="94" spans="1:12">
      <c r="A94" s="45" t="s">
        <v>103</v>
      </c>
      <c r="B94" s="40" t="s">
        <v>406</v>
      </c>
      <c r="C94" s="49">
        <v>0.4</v>
      </c>
      <c r="D94" s="52">
        <v>3.0713616360000019E-2</v>
      </c>
      <c r="E94" s="52">
        <v>3.6463550445000034E-2</v>
      </c>
      <c r="F94" s="52">
        <v>3.0713616360000019E-2</v>
      </c>
      <c r="G94" s="52">
        <v>3.6463550445000034E-2</v>
      </c>
      <c r="H94" s="43">
        <v>218</v>
      </c>
      <c r="I94" s="50">
        <v>218</v>
      </c>
      <c r="J94" s="50">
        <v>216</v>
      </c>
      <c r="K94" s="50">
        <v>220</v>
      </c>
      <c r="L94" s="51">
        <v>70</v>
      </c>
    </row>
    <row r="95" spans="1:12">
      <c r="A95" s="45" t="s">
        <v>104</v>
      </c>
      <c r="B95" s="40" t="s">
        <v>406</v>
      </c>
      <c r="C95" s="49">
        <v>0.4</v>
      </c>
      <c r="D95" s="52">
        <v>4.9969486799999997E-2</v>
      </c>
      <c r="E95" s="52">
        <v>8.8207836299999967E-2</v>
      </c>
      <c r="F95" s="52">
        <v>4.9969486799999997E-2</v>
      </c>
      <c r="G95" s="52">
        <v>8.8207836299999967E-2</v>
      </c>
      <c r="H95" s="43">
        <v>218</v>
      </c>
      <c r="I95" s="50">
        <v>218</v>
      </c>
      <c r="J95" s="50">
        <v>216</v>
      </c>
      <c r="K95" s="50">
        <v>220</v>
      </c>
      <c r="L95" s="51">
        <v>70</v>
      </c>
    </row>
    <row r="96" spans="1:12">
      <c r="A96" s="45" t="s">
        <v>105</v>
      </c>
      <c r="B96" s="40" t="s">
        <v>413</v>
      </c>
      <c r="C96" s="49">
        <v>0.4</v>
      </c>
      <c r="D96" s="52">
        <v>2.8665931499999964E-2</v>
      </c>
      <c r="E96" s="52">
        <v>3.1975912000000051E-2</v>
      </c>
      <c r="F96" s="52">
        <v>2.8665931499999964E-2</v>
      </c>
      <c r="G96" s="52">
        <v>3.1975912000000051E-2</v>
      </c>
      <c r="H96" s="43">
        <v>218</v>
      </c>
      <c r="I96" s="50">
        <v>218</v>
      </c>
      <c r="J96" s="50">
        <v>216</v>
      </c>
      <c r="K96" s="50">
        <v>220</v>
      </c>
      <c r="L96" s="51">
        <v>70</v>
      </c>
    </row>
    <row r="97" spans="1:12">
      <c r="A97" s="45" t="s">
        <v>106</v>
      </c>
      <c r="B97" s="40" t="s">
        <v>406</v>
      </c>
      <c r="C97" s="49">
        <v>0.4</v>
      </c>
      <c r="D97" s="52">
        <v>0</v>
      </c>
      <c r="E97" s="52">
        <v>1.7076583000000034E-2</v>
      </c>
      <c r="F97" s="52">
        <v>0</v>
      </c>
      <c r="G97" s="52">
        <v>1.7076583000000034E-2</v>
      </c>
      <c r="H97" s="43">
        <v>0</v>
      </c>
      <c r="I97" s="50">
        <v>218</v>
      </c>
      <c r="J97" s="50">
        <v>0</v>
      </c>
      <c r="K97" s="50">
        <v>220</v>
      </c>
      <c r="L97" s="51">
        <v>70</v>
      </c>
    </row>
    <row r="98" spans="1:12">
      <c r="A98" s="45" t="s">
        <v>107</v>
      </c>
      <c r="B98" s="40" t="s">
        <v>406</v>
      </c>
      <c r="C98" s="49">
        <v>0.4</v>
      </c>
      <c r="D98" s="52">
        <v>9.2110815000000068E-2</v>
      </c>
      <c r="E98" s="52">
        <v>7.2233459E-2</v>
      </c>
      <c r="F98" s="52">
        <v>9.2110815000000068E-2</v>
      </c>
      <c r="G98" s="52">
        <v>7.2233459E-2</v>
      </c>
      <c r="H98" s="43">
        <v>218</v>
      </c>
      <c r="I98" s="50">
        <v>218</v>
      </c>
      <c r="J98" s="50">
        <v>216</v>
      </c>
      <c r="K98" s="50">
        <v>220</v>
      </c>
      <c r="L98" s="51">
        <v>70</v>
      </c>
    </row>
    <row r="99" spans="1:12">
      <c r="A99" s="45" t="s">
        <v>108</v>
      </c>
      <c r="B99" s="40" t="s">
        <v>413</v>
      </c>
      <c r="C99" s="49">
        <v>0.4</v>
      </c>
      <c r="D99" s="52">
        <v>4.2639992499999946E-2</v>
      </c>
      <c r="E99" s="52">
        <v>6.3513188499999984E-2</v>
      </c>
      <c r="F99" s="52">
        <v>4.2639992499999946E-2</v>
      </c>
      <c r="G99" s="52">
        <v>6.3513188499999984E-2</v>
      </c>
      <c r="H99" s="43">
        <v>218</v>
      </c>
      <c r="I99" s="50">
        <v>218</v>
      </c>
      <c r="J99" s="50">
        <v>216</v>
      </c>
      <c r="K99" s="50">
        <v>220</v>
      </c>
      <c r="L99" s="51">
        <v>70</v>
      </c>
    </row>
    <row r="100" spans="1:12">
      <c r="A100" s="45" t="s">
        <v>109</v>
      </c>
      <c r="B100" s="40" t="s">
        <v>406</v>
      </c>
      <c r="C100" s="49">
        <v>0.4</v>
      </c>
      <c r="D100" s="52">
        <v>0</v>
      </c>
      <c r="E100" s="52">
        <v>1.8345815144999989E-2</v>
      </c>
      <c r="F100" s="52">
        <v>0</v>
      </c>
      <c r="G100" s="52">
        <v>1.8345815144999989E-2</v>
      </c>
      <c r="H100" s="43">
        <v>0</v>
      </c>
      <c r="I100" s="50">
        <v>218</v>
      </c>
      <c r="J100" s="50">
        <v>0</v>
      </c>
      <c r="K100" s="50">
        <v>220</v>
      </c>
      <c r="L100" s="51">
        <v>70</v>
      </c>
    </row>
    <row r="101" spans="1:12">
      <c r="A101" s="45" t="s">
        <v>110</v>
      </c>
      <c r="B101" s="40" t="s">
        <v>414</v>
      </c>
      <c r="C101" s="49">
        <v>0.4</v>
      </c>
      <c r="D101" s="52">
        <v>1.2713586299999967E-2</v>
      </c>
      <c r="E101" s="52">
        <v>1.1839777500000004E-2</v>
      </c>
      <c r="F101" s="52">
        <v>1.2713586299999967E-2</v>
      </c>
      <c r="G101" s="52">
        <v>1.1839777500000004E-2</v>
      </c>
      <c r="H101" s="43">
        <v>218</v>
      </c>
      <c r="I101" s="50">
        <v>218</v>
      </c>
      <c r="J101" s="50">
        <v>216</v>
      </c>
      <c r="K101" s="50">
        <v>220</v>
      </c>
      <c r="L101" s="51">
        <v>70</v>
      </c>
    </row>
    <row r="102" spans="1:12">
      <c r="A102" s="45" t="s">
        <v>111</v>
      </c>
      <c r="B102" s="40" t="s">
        <v>413</v>
      </c>
      <c r="C102" s="49">
        <v>0.4</v>
      </c>
      <c r="D102" s="52">
        <v>0</v>
      </c>
      <c r="E102" s="52">
        <v>0.01</v>
      </c>
      <c r="F102" s="52">
        <v>0</v>
      </c>
      <c r="G102" s="52">
        <v>0.01</v>
      </c>
      <c r="H102" s="43">
        <v>0</v>
      </c>
      <c r="I102" s="50">
        <v>218</v>
      </c>
      <c r="J102" s="50">
        <v>0</v>
      </c>
      <c r="K102" s="50">
        <v>220</v>
      </c>
      <c r="L102" s="51">
        <v>70</v>
      </c>
    </row>
    <row r="103" spans="1:12">
      <c r="A103" s="45" t="s">
        <v>112</v>
      </c>
      <c r="B103" s="40" t="s">
        <v>413</v>
      </c>
      <c r="C103" s="49">
        <v>0.4</v>
      </c>
      <c r="D103" s="52">
        <v>6.840986800000004E-2</v>
      </c>
      <c r="E103" s="52">
        <v>8.717320949999996E-2</v>
      </c>
      <c r="F103" s="52">
        <v>6.840986800000004E-2</v>
      </c>
      <c r="G103" s="52">
        <v>8.717320949999996E-2</v>
      </c>
      <c r="H103" s="43">
        <v>218</v>
      </c>
      <c r="I103" s="50">
        <v>218</v>
      </c>
      <c r="J103" s="50">
        <v>216</v>
      </c>
      <c r="K103" s="50">
        <v>220</v>
      </c>
      <c r="L103" s="51">
        <v>70</v>
      </c>
    </row>
    <row r="104" spans="1:12">
      <c r="A104" s="45" t="s">
        <v>113</v>
      </c>
      <c r="B104" s="40" t="s">
        <v>413</v>
      </c>
      <c r="C104" s="49">
        <v>0.4</v>
      </c>
      <c r="D104" s="52">
        <v>1.3880060500000013E-2</v>
      </c>
      <c r="E104" s="52">
        <v>1.9434808500000008E-2</v>
      </c>
      <c r="F104" s="52">
        <v>1.3880060500000013E-2</v>
      </c>
      <c r="G104" s="52">
        <v>1.9434808500000008E-2</v>
      </c>
      <c r="H104" s="43">
        <v>218</v>
      </c>
      <c r="I104" s="50">
        <v>218</v>
      </c>
      <c r="J104" s="50">
        <v>216</v>
      </c>
      <c r="K104" s="50">
        <v>220</v>
      </c>
      <c r="L104" s="51">
        <v>70</v>
      </c>
    </row>
    <row r="105" spans="1:12">
      <c r="A105" s="45" t="s">
        <v>114</v>
      </c>
      <c r="B105" s="40" t="s">
        <v>413</v>
      </c>
      <c r="C105" s="49">
        <v>0.4</v>
      </c>
      <c r="D105" s="52">
        <v>0.01</v>
      </c>
      <c r="E105" s="52">
        <v>0.01</v>
      </c>
      <c r="F105" s="52">
        <v>0.01</v>
      </c>
      <c r="G105" s="52">
        <v>0.01</v>
      </c>
      <c r="H105" s="43">
        <v>218</v>
      </c>
      <c r="I105" s="50">
        <v>218</v>
      </c>
      <c r="J105" s="50">
        <v>216</v>
      </c>
      <c r="K105" s="50">
        <v>220</v>
      </c>
      <c r="L105" s="51">
        <v>70</v>
      </c>
    </row>
    <row r="106" spans="1:12">
      <c r="A106" s="45" t="s">
        <v>115</v>
      </c>
      <c r="B106" s="40" t="s">
        <v>406</v>
      </c>
      <c r="C106" s="49">
        <v>0.4</v>
      </c>
      <c r="D106" s="52">
        <v>0</v>
      </c>
      <c r="E106" s="52">
        <v>0.01</v>
      </c>
      <c r="F106" s="52">
        <v>0</v>
      </c>
      <c r="G106" s="52">
        <v>0.01</v>
      </c>
      <c r="H106" s="43">
        <v>0</v>
      </c>
      <c r="I106" s="50">
        <v>218</v>
      </c>
      <c r="J106" s="50">
        <v>0</v>
      </c>
      <c r="K106" s="50">
        <v>220</v>
      </c>
      <c r="L106" s="51">
        <v>70</v>
      </c>
    </row>
    <row r="107" spans="1:12">
      <c r="A107" s="45" t="s">
        <v>116</v>
      </c>
      <c r="B107" s="40" t="s">
        <v>414</v>
      </c>
      <c r="C107" s="49">
        <v>0.4</v>
      </c>
      <c r="D107" s="52">
        <v>0</v>
      </c>
      <c r="E107" s="52">
        <v>0.01</v>
      </c>
      <c r="F107" s="52">
        <v>0</v>
      </c>
      <c r="G107" s="52">
        <v>0.01</v>
      </c>
      <c r="H107" s="43">
        <v>0</v>
      </c>
      <c r="I107" s="50">
        <v>218</v>
      </c>
      <c r="J107" s="50">
        <v>0</v>
      </c>
      <c r="K107" s="50">
        <v>220</v>
      </c>
      <c r="L107" s="51">
        <v>70</v>
      </c>
    </row>
    <row r="108" spans="1:12">
      <c r="A108" s="45" t="s">
        <v>117</v>
      </c>
      <c r="B108" s="40" t="s">
        <v>406</v>
      </c>
      <c r="C108" s="49">
        <v>0.4</v>
      </c>
      <c r="D108" s="52">
        <v>5.5936623015000027E-2</v>
      </c>
      <c r="E108" s="52">
        <v>6.4115331209999973E-2</v>
      </c>
      <c r="F108" s="52">
        <v>5.5936623015000027E-2</v>
      </c>
      <c r="G108" s="52">
        <v>6.4115331209999973E-2</v>
      </c>
      <c r="H108" s="43">
        <v>218</v>
      </c>
      <c r="I108" s="50">
        <v>218</v>
      </c>
      <c r="J108" s="50">
        <v>216</v>
      </c>
      <c r="K108" s="50">
        <v>220</v>
      </c>
      <c r="L108" s="51">
        <v>70</v>
      </c>
    </row>
    <row r="109" spans="1:12">
      <c r="A109" s="45" t="s">
        <v>118</v>
      </c>
      <c r="B109" s="40" t="s">
        <v>414</v>
      </c>
      <c r="C109" s="49">
        <v>0.4</v>
      </c>
      <c r="D109" s="52">
        <v>0</v>
      </c>
      <c r="E109" s="52">
        <v>0.01</v>
      </c>
      <c r="F109" s="52">
        <v>0</v>
      </c>
      <c r="G109" s="52">
        <v>0.01</v>
      </c>
      <c r="H109" s="43">
        <v>0</v>
      </c>
      <c r="I109" s="50">
        <v>218</v>
      </c>
      <c r="J109" s="50">
        <v>0</v>
      </c>
      <c r="K109" s="50">
        <v>220</v>
      </c>
      <c r="L109" s="51">
        <v>70</v>
      </c>
    </row>
    <row r="110" spans="1:12">
      <c r="A110" s="45" t="s">
        <v>119</v>
      </c>
      <c r="B110" s="40" t="s">
        <v>406</v>
      </c>
      <c r="C110" s="49">
        <v>0.4</v>
      </c>
      <c r="D110" s="52">
        <v>0</v>
      </c>
      <c r="E110" s="52">
        <v>0.01</v>
      </c>
      <c r="F110" s="52">
        <v>0</v>
      </c>
      <c r="G110" s="52">
        <v>0.01</v>
      </c>
      <c r="H110" s="43">
        <v>0</v>
      </c>
      <c r="I110" s="50">
        <v>218</v>
      </c>
      <c r="J110" s="50">
        <v>0</v>
      </c>
      <c r="K110" s="50">
        <v>220</v>
      </c>
      <c r="L110" s="51">
        <v>70</v>
      </c>
    </row>
    <row r="111" spans="1:12">
      <c r="A111" s="45" t="s">
        <v>120</v>
      </c>
      <c r="B111" s="40" t="s">
        <v>413</v>
      </c>
      <c r="C111" s="49">
        <v>0.4</v>
      </c>
      <c r="D111" s="52">
        <v>0.01</v>
      </c>
      <c r="E111" s="52">
        <v>0.01</v>
      </c>
      <c r="F111" s="52">
        <v>0.01</v>
      </c>
      <c r="G111" s="52">
        <v>0.01</v>
      </c>
      <c r="H111" s="43">
        <v>218</v>
      </c>
      <c r="I111" s="50">
        <v>218</v>
      </c>
      <c r="J111" s="50">
        <v>216</v>
      </c>
      <c r="K111" s="50">
        <v>220</v>
      </c>
      <c r="L111" s="51">
        <v>70</v>
      </c>
    </row>
    <row r="112" spans="1:12">
      <c r="A112" s="45" t="s">
        <v>121</v>
      </c>
      <c r="B112" s="40" t="s">
        <v>406</v>
      </c>
      <c r="C112" s="49">
        <v>0.4</v>
      </c>
      <c r="D112" s="52">
        <v>0</v>
      </c>
      <c r="E112" s="52">
        <v>4.8937498499999954E-2</v>
      </c>
      <c r="F112" s="52">
        <v>0</v>
      </c>
      <c r="G112" s="52">
        <v>4.8937498499999954E-2</v>
      </c>
      <c r="H112" s="43">
        <v>0</v>
      </c>
      <c r="I112" s="50">
        <v>218</v>
      </c>
      <c r="J112" s="50">
        <v>0</v>
      </c>
      <c r="K112" s="50">
        <v>220</v>
      </c>
      <c r="L112" s="51">
        <v>70</v>
      </c>
    </row>
    <row r="113" spans="1:12">
      <c r="A113" s="45" t="s">
        <v>122</v>
      </c>
      <c r="B113" s="40" t="s">
        <v>413</v>
      </c>
      <c r="C113" s="49">
        <v>0.4</v>
      </c>
      <c r="D113" s="52">
        <v>7.8723117999999981E-2</v>
      </c>
      <c r="E113" s="52">
        <v>7.5047916000000048E-2</v>
      </c>
      <c r="F113" s="52">
        <v>7.8723117999999981E-2</v>
      </c>
      <c r="G113" s="52">
        <v>7.5047916000000048E-2</v>
      </c>
      <c r="H113" s="43">
        <v>218</v>
      </c>
      <c r="I113" s="50">
        <v>218</v>
      </c>
      <c r="J113" s="50">
        <v>216</v>
      </c>
      <c r="K113" s="50">
        <v>220</v>
      </c>
      <c r="L113" s="51">
        <v>70</v>
      </c>
    </row>
    <row r="114" spans="1:12">
      <c r="A114" s="45" t="s">
        <v>123</v>
      </c>
      <c r="B114" s="40" t="s">
        <v>414</v>
      </c>
      <c r="C114" s="49">
        <v>0.4</v>
      </c>
      <c r="D114" s="52">
        <v>0.102740622</v>
      </c>
      <c r="E114" s="52">
        <v>0.10074820500000004</v>
      </c>
      <c r="F114" s="52">
        <v>0.102740622</v>
      </c>
      <c r="G114" s="52">
        <v>0.10074820500000004</v>
      </c>
      <c r="H114" s="43">
        <v>218</v>
      </c>
      <c r="I114" s="50">
        <v>218</v>
      </c>
      <c r="J114" s="50">
        <v>216</v>
      </c>
      <c r="K114" s="50">
        <v>220</v>
      </c>
      <c r="L114" s="51">
        <v>70</v>
      </c>
    </row>
    <row r="115" spans="1:12">
      <c r="A115" s="45" t="s">
        <v>124</v>
      </c>
      <c r="B115" s="40" t="s">
        <v>406</v>
      </c>
      <c r="C115" s="49">
        <v>0.4</v>
      </c>
      <c r="D115" s="52">
        <v>0</v>
      </c>
      <c r="E115" s="52">
        <v>1.0718303715E-2</v>
      </c>
      <c r="F115" s="52">
        <v>0</v>
      </c>
      <c r="G115" s="52">
        <v>1.0718303715E-2</v>
      </c>
      <c r="H115" s="43">
        <v>0</v>
      </c>
      <c r="I115" s="50">
        <v>218</v>
      </c>
      <c r="J115" s="50">
        <v>0</v>
      </c>
      <c r="K115" s="50">
        <v>220</v>
      </c>
      <c r="L115" s="51">
        <v>70</v>
      </c>
    </row>
    <row r="116" spans="1:12">
      <c r="A116" s="45" t="s">
        <v>125</v>
      </c>
      <c r="B116" s="40" t="s">
        <v>406</v>
      </c>
      <c r="C116" s="49">
        <v>0.4</v>
      </c>
      <c r="D116" s="52">
        <v>0</v>
      </c>
      <c r="E116" s="52">
        <v>0.01</v>
      </c>
      <c r="F116" s="52">
        <v>0</v>
      </c>
      <c r="G116" s="52">
        <v>0.01</v>
      </c>
      <c r="H116" s="43">
        <v>0</v>
      </c>
      <c r="I116" s="50">
        <v>218</v>
      </c>
      <c r="J116" s="50">
        <v>0</v>
      </c>
      <c r="K116" s="50">
        <v>220</v>
      </c>
      <c r="L116" s="51">
        <v>70</v>
      </c>
    </row>
    <row r="117" spans="1:12">
      <c r="A117" s="45" t="s">
        <v>126</v>
      </c>
      <c r="B117" s="40" t="s">
        <v>406</v>
      </c>
      <c r="C117" s="49">
        <v>0.4</v>
      </c>
      <c r="D117" s="52">
        <v>6.1719557250000001E-2</v>
      </c>
      <c r="E117" s="52">
        <v>6.8673674500000004E-2</v>
      </c>
      <c r="F117" s="52">
        <v>6.1719557250000001E-2</v>
      </c>
      <c r="G117" s="52">
        <v>6.8673674500000004E-2</v>
      </c>
      <c r="H117" s="43">
        <v>218</v>
      </c>
      <c r="I117" s="50">
        <v>218</v>
      </c>
      <c r="J117" s="50">
        <v>216</v>
      </c>
      <c r="K117" s="50">
        <v>220</v>
      </c>
      <c r="L117" s="51">
        <v>70</v>
      </c>
    </row>
    <row r="118" spans="1:12">
      <c r="A118" s="45" t="s">
        <v>127</v>
      </c>
      <c r="B118" s="40" t="s">
        <v>413</v>
      </c>
      <c r="C118" s="49">
        <v>0.4</v>
      </c>
      <c r="D118" s="52">
        <v>3.7927005500000055E-2</v>
      </c>
      <c r="E118" s="52">
        <v>4.2918867000000027E-2</v>
      </c>
      <c r="F118" s="52">
        <v>3.7927005500000055E-2</v>
      </c>
      <c r="G118" s="52">
        <v>4.2918867000000027E-2</v>
      </c>
      <c r="H118" s="43">
        <v>218</v>
      </c>
      <c r="I118" s="50">
        <v>218</v>
      </c>
      <c r="J118" s="50">
        <v>216</v>
      </c>
      <c r="K118" s="50">
        <v>220</v>
      </c>
      <c r="L118" s="51">
        <v>70</v>
      </c>
    </row>
    <row r="119" spans="1:12">
      <c r="A119" s="45" t="s">
        <v>128</v>
      </c>
      <c r="B119" s="40" t="s">
        <v>413</v>
      </c>
      <c r="C119" s="49">
        <v>0.4</v>
      </c>
      <c r="D119" s="52">
        <v>0</v>
      </c>
      <c r="E119" s="52">
        <v>0.01</v>
      </c>
      <c r="F119" s="52">
        <v>0</v>
      </c>
      <c r="G119" s="52">
        <v>0.01</v>
      </c>
      <c r="H119" s="43">
        <v>0</v>
      </c>
      <c r="I119" s="50">
        <v>218</v>
      </c>
      <c r="J119" s="50">
        <v>0</v>
      </c>
      <c r="K119" s="50">
        <v>220</v>
      </c>
      <c r="L119" s="51">
        <v>70</v>
      </c>
    </row>
    <row r="120" spans="1:12">
      <c r="A120" s="45" t="s">
        <v>129</v>
      </c>
      <c r="B120" s="40" t="s">
        <v>406</v>
      </c>
      <c r="C120" s="49">
        <v>0.4</v>
      </c>
      <c r="D120" s="52">
        <v>0</v>
      </c>
      <c r="E120" s="52">
        <v>2.3093444999999987E-2</v>
      </c>
      <c r="F120" s="52">
        <v>0</v>
      </c>
      <c r="G120" s="52">
        <v>2.3093444999999987E-2</v>
      </c>
      <c r="H120" s="43">
        <v>0</v>
      </c>
      <c r="I120" s="50">
        <v>218</v>
      </c>
      <c r="J120" s="50">
        <v>0</v>
      </c>
      <c r="K120" s="50">
        <v>220</v>
      </c>
      <c r="L120" s="51">
        <v>70</v>
      </c>
    </row>
    <row r="121" spans="1:12">
      <c r="A121" s="45" t="s">
        <v>130</v>
      </c>
      <c r="B121" s="40" t="s">
        <v>413</v>
      </c>
      <c r="C121" s="49">
        <v>0.4</v>
      </c>
      <c r="D121" s="52">
        <v>0.14550577949999999</v>
      </c>
      <c r="E121" s="52">
        <v>0.14474080300000003</v>
      </c>
      <c r="F121" s="52">
        <v>0.14550577949999999</v>
      </c>
      <c r="G121" s="52">
        <v>0.14474080300000003</v>
      </c>
      <c r="H121" s="43">
        <v>218</v>
      </c>
      <c r="I121" s="50">
        <v>218</v>
      </c>
      <c r="J121" s="50">
        <v>216</v>
      </c>
      <c r="K121" s="50">
        <v>220</v>
      </c>
      <c r="L121" s="51">
        <v>70</v>
      </c>
    </row>
    <row r="122" spans="1:12">
      <c r="A122" s="45" t="s">
        <v>131</v>
      </c>
      <c r="B122" s="40" t="s">
        <v>413</v>
      </c>
      <c r="C122" s="49">
        <v>0.4</v>
      </c>
      <c r="D122" s="52">
        <v>0</v>
      </c>
      <c r="E122" s="52">
        <v>0.01</v>
      </c>
      <c r="F122" s="52">
        <v>0</v>
      </c>
      <c r="G122" s="52">
        <v>0.01</v>
      </c>
      <c r="H122" s="43">
        <v>0</v>
      </c>
      <c r="I122" s="50">
        <v>218</v>
      </c>
      <c r="J122" s="50">
        <v>0</v>
      </c>
      <c r="K122" s="50">
        <v>220</v>
      </c>
      <c r="L122" s="51">
        <v>70</v>
      </c>
    </row>
    <row r="123" spans="1:12">
      <c r="A123" s="45" t="s">
        <v>132</v>
      </c>
      <c r="B123" s="40" t="s">
        <v>413</v>
      </c>
      <c r="C123" s="49">
        <v>0.4</v>
      </c>
      <c r="D123" s="52">
        <v>0</v>
      </c>
      <c r="E123" s="52">
        <v>0.01</v>
      </c>
      <c r="F123" s="52">
        <v>0</v>
      </c>
      <c r="G123" s="52">
        <v>0.01</v>
      </c>
      <c r="H123" s="43">
        <v>0</v>
      </c>
      <c r="I123" s="50">
        <v>218</v>
      </c>
      <c r="J123" s="50">
        <v>0</v>
      </c>
      <c r="K123" s="50">
        <v>220</v>
      </c>
      <c r="L123" s="51">
        <v>70</v>
      </c>
    </row>
    <row r="124" spans="1:12">
      <c r="A124" s="45" t="s">
        <v>133</v>
      </c>
      <c r="B124" s="40" t="s">
        <v>406</v>
      </c>
      <c r="C124" s="49">
        <v>0.4</v>
      </c>
      <c r="D124" s="52">
        <v>3.1750773074999974E-2</v>
      </c>
      <c r="E124" s="52">
        <v>3.2687099865000006E-2</v>
      </c>
      <c r="F124" s="52">
        <v>3.1750773074999974E-2</v>
      </c>
      <c r="G124" s="52">
        <v>3.2687099865000006E-2</v>
      </c>
      <c r="H124" s="43">
        <v>218</v>
      </c>
      <c r="I124" s="50">
        <v>218</v>
      </c>
      <c r="J124" s="50">
        <v>216</v>
      </c>
      <c r="K124" s="50">
        <v>220</v>
      </c>
      <c r="L124" s="51">
        <v>70</v>
      </c>
    </row>
    <row r="125" spans="1:12">
      <c r="A125" s="45" t="s">
        <v>134</v>
      </c>
      <c r="B125" s="40" t="s">
        <v>406</v>
      </c>
      <c r="C125" s="49">
        <v>0.4</v>
      </c>
      <c r="D125" s="52">
        <v>0</v>
      </c>
      <c r="E125" s="52">
        <v>2.3198928480000009E-2</v>
      </c>
      <c r="F125" s="52">
        <v>0</v>
      </c>
      <c r="G125" s="52">
        <v>2.3198928480000009E-2</v>
      </c>
      <c r="H125" s="43">
        <v>0</v>
      </c>
      <c r="I125" s="50">
        <v>218</v>
      </c>
      <c r="J125" s="50">
        <v>0</v>
      </c>
      <c r="K125" s="50">
        <v>220</v>
      </c>
      <c r="L125" s="51">
        <v>70</v>
      </c>
    </row>
    <row r="126" spans="1:12">
      <c r="A126" s="45" t="s">
        <v>135</v>
      </c>
      <c r="B126" s="40" t="s">
        <v>413</v>
      </c>
      <c r="C126" s="49">
        <v>0.4</v>
      </c>
      <c r="D126" s="52">
        <v>0</v>
      </c>
      <c r="E126" s="52">
        <v>0.01</v>
      </c>
      <c r="F126" s="52">
        <v>0</v>
      </c>
      <c r="G126" s="52">
        <v>0.01</v>
      </c>
      <c r="H126" s="43">
        <v>0</v>
      </c>
      <c r="I126" s="50">
        <v>218</v>
      </c>
      <c r="J126" s="50">
        <v>0</v>
      </c>
      <c r="K126" s="50">
        <v>220</v>
      </c>
      <c r="L126" s="51">
        <v>70</v>
      </c>
    </row>
    <row r="127" spans="1:12">
      <c r="A127" s="45" t="s">
        <v>136</v>
      </c>
      <c r="B127" s="40" t="s">
        <v>413</v>
      </c>
      <c r="C127" s="49">
        <v>0.4</v>
      </c>
      <c r="D127" s="52">
        <v>6.8422611000000022E-2</v>
      </c>
      <c r="E127" s="52">
        <v>8.171435699999996E-2</v>
      </c>
      <c r="F127" s="52">
        <v>6.8422611000000022E-2</v>
      </c>
      <c r="G127" s="52">
        <v>8.171435699999996E-2</v>
      </c>
      <c r="H127" s="43">
        <v>218</v>
      </c>
      <c r="I127" s="50">
        <v>218</v>
      </c>
      <c r="J127" s="50">
        <v>216</v>
      </c>
      <c r="K127" s="50">
        <v>220</v>
      </c>
      <c r="L127" s="51">
        <v>70</v>
      </c>
    </row>
    <row r="128" spans="1:12">
      <c r="A128" s="45" t="s">
        <v>137</v>
      </c>
      <c r="B128" s="40" t="s">
        <v>414</v>
      </c>
      <c r="C128" s="49">
        <v>0.4</v>
      </c>
      <c r="D128" s="52">
        <v>5.0929970175000019E-2</v>
      </c>
      <c r="E128" s="52">
        <v>4.5945184949999968E-2</v>
      </c>
      <c r="F128" s="52">
        <v>5.0929970175000019E-2</v>
      </c>
      <c r="G128" s="52">
        <v>4.5945184949999968E-2</v>
      </c>
      <c r="H128" s="43">
        <v>218</v>
      </c>
      <c r="I128" s="50">
        <v>218</v>
      </c>
      <c r="J128" s="50">
        <v>216</v>
      </c>
      <c r="K128" s="50">
        <v>220</v>
      </c>
      <c r="L128" s="51">
        <v>70</v>
      </c>
    </row>
    <row r="129" spans="1:12">
      <c r="A129" s="45" t="s">
        <v>138</v>
      </c>
      <c r="B129" s="40" t="s">
        <v>406</v>
      </c>
      <c r="C129" s="49">
        <v>0.4</v>
      </c>
      <c r="D129" s="52">
        <v>0</v>
      </c>
      <c r="E129" s="52">
        <v>0.01</v>
      </c>
      <c r="F129" s="52">
        <v>0</v>
      </c>
      <c r="G129" s="52">
        <v>0.01</v>
      </c>
      <c r="H129" s="43">
        <v>0</v>
      </c>
      <c r="I129" s="50">
        <v>218</v>
      </c>
      <c r="J129" s="50">
        <v>0</v>
      </c>
      <c r="K129" s="50">
        <v>220</v>
      </c>
      <c r="L129" s="51">
        <v>70</v>
      </c>
    </row>
    <row r="130" spans="1:12">
      <c r="A130" s="45" t="s">
        <v>139</v>
      </c>
      <c r="B130" s="40" t="s">
        <v>414</v>
      </c>
      <c r="C130" s="49">
        <v>0.4</v>
      </c>
      <c r="D130" s="52">
        <v>3.2770238700000023E-2</v>
      </c>
      <c r="E130" s="52">
        <v>3.6829925699999988E-2</v>
      </c>
      <c r="F130" s="52">
        <v>3.2770238700000023E-2</v>
      </c>
      <c r="G130" s="52">
        <v>3.6829925699999988E-2</v>
      </c>
      <c r="H130" s="43">
        <v>218</v>
      </c>
      <c r="I130" s="50">
        <v>218</v>
      </c>
      <c r="J130" s="50">
        <v>216</v>
      </c>
      <c r="K130" s="50">
        <v>220</v>
      </c>
      <c r="L130" s="51">
        <v>70</v>
      </c>
    </row>
    <row r="131" spans="1:12">
      <c r="A131" s="45" t="s">
        <v>140</v>
      </c>
      <c r="B131" s="40" t="s">
        <v>413</v>
      </c>
      <c r="C131" s="49">
        <v>0.4</v>
      </c>
      <c r="D131" s="52">
        <v>1.1305985000000017E-2</v>
      </c>
      <c r="E131" s="52">
        <v>1.7818884999999951E-2</v>
      </c>
      <c r="F131" s="52">
        <v>1.1305985000000017E-2</v>
      </c>
      <c r="G131" s="52">
        <v>1.7818884999999951E-2</v>
      </c>
      <c r="H131" s="43">
        <v>218</v>
      </c>
      <c r="I131" s="50">
        <v>218</v>
      </c>
      <c r="J131" s="50">
        <v>216</v>
      </c>
      <c r="K131" s="50">
        <v>220</v>
      </c>
      <c r="L131" s="51">
        <v>70</v>
      </c>
    </row>
    <row r="132" spans="1:12">
      <c r="A132" s="45" t="s">
        <v>141</v>
      </c>
      <c r="B132" s="40" t="s">
        <v>406</v>
      </c>
      <c r="C132" s="49">
        <v>0.4</v>
      </c>
      <c r="D132" s="52">
        <v>4.3384622084999977E-2</v>
      </c>
      <c r="E132" s="52">
        <v>4.2727696199999977E-2</v>
      </c>
      <c r="F132" s="52">
        <v>4.3384622084999977E-2</v>
      </c>
      <c r="G132" s="52">
        <v>4.2727696199999977E-2</v>
      </c>
      <c r="H132" s="43">
        <v>218</v>
      </c>
      <c r="I132" s="50">
        <v>218</v>
      </c>
      <c r="J132" s="50">
        <v>216</v>
      </c>
      <c r="K132" s="50">
        <v>220</v>
      </c>
      <c r="L132" s="51">
        <v>70</v>
      </c>
    </row>
    <row r="133" spans="1:12">
      <c r="A133" s="45" t="s">
        <v>142</v>
      </c>
      <c r="B133" s="40" t="s">
        <v>406</v>
      </c>
      <c r="C133" s="49">
        <v>0.4</v>
      </c>
      <c r="D133" s="52">
        <v>9.7060301099999982E-2</v>
      </c>
      <c r="E133" s="52">
        <v>0.15310929569999998</v>
      </c>
      <c r="F133" s="52">
        <v>9.7060301099999982E-2</v>
      </c>
      <c r="G133" s="52">
        <v>0.15310929569999998</v>
      </c>
      <c r="H133" s="43">
        <v>218</v>
      </c>
      <c r="I133" s="50">
        <v>218</v>
      </c>
      <c r="J133" s="50">
        <v>216</v>
      </c>
      <c r="K133" s="50">
        <v>220</v>
      </c>
      <c r="L133" s="51">
        <v>70</v>
      </c>
    </row>
    <row r="134" spans="1:12">
      <c r="A134" s="45" t="s">
        <v>143</v>
      </c>
      <c r="B134" s="40" t="s">
        <v>406</v>
      </c>
      <c r="C134" s="49">
        <v>0.4</v>
      </c>
      <c r="D134" s="52">
        <v>0.11870746499999996</v>
      </c>
      <c r="E134" s="52">
        <v>0.12492833250000002</v>
      </c>
      <c r="F134" s="52">
        <v>0.11870746499999996</v>
      </c>
      <c r="G134" s="52">
        <v>0.12492833250000002</v>
      </c>
      <c r="H134" s="43">
        <v>218</v>
      </c>
      <c r="I134" s="50">
        <v>218</v>
      </c>
      <c r="J134" s="50">
        <v>216</v>
      </c>
      <c r="K134" s="50">
        <v>220</v>
      </c>
      <c r="L134" s="51">
        <v>70</v>
      </c>
    </row>
    <row r="135" spans="1:12">
      <c r="A135" s="45" t="s">
        <v>144</v>
      </c>
      <c r="B135" s="40" t="s">
        <v>413</v>
      </c>
      <c r="C135" s="49">
        <v>0.4</v>
      </c>
      <c r="D135" s="52">
        <v>0.10102904400000001</v>
      </c>
      <c r="E135" s="52">
        <v>0.1187220725</v>
      </c>
      <c r="F135" s="52">
        <v>0.10102904400000001</v>
      </c>
      <c r="G135" s="52">
        <v>0.1187220725</v>
      </c>
      <c r="H135" s="43">
        <v>218</v>
      </c>
      <c r="I135" s="50">
        <v>218</v>
      </c>
      <c r="J135" s="50">
        <v>216</v>
      </c>
      <c r="K135" s="50">
        <v>220</v>
      </c>
      <c r="L135" s="51">
        <v>70</v>
      </c>
    </row>
    <row r="136" spans="1:12">
      <c r="A136" s="45" t="s">
        <v>145</v>
      </c>
      <c r="B136" s="40" t="s">
        <v>406</v>
      </c>
      <c r="C136" s="49">
        <v>0.4</v>
      </c>
      <c r="D136" s="52">
        <v>0</v>
      </c>
      <c r="E136" s="52">
        <v>0.01</v>
      </c>
      <c r="F136" s="52">
        <v>0</v>
      </c>
      <c r="G136" s="52">
        <v>0.01</v>
      </c>
      <c r="H136" s="43">
        <v>0</v>
      </c>
      <c r="I136" s="50">
        <v>218</v>
      </c>
      <c r="J136" s="50">
        <v>0</v>
      </c>
      <c r="K136" s="50">
        <v>220</v>
      </c>
      <c r="L136" s="51">
        <v>70</v>
      </c>
    </row>
    <row r="137" spans="1:12">
      <c r="A137" s="45" t="s">
        <v>146</v>
      </c>
      <c r="B137" s="40" t="s">
        <v>414</v>
      </c>
      <c r="C137" s="49">
        <v>0.4</v>
      </c>
      <c r="D137" s="52">
        <v>2.6077078000000031E-2</v>
      </c>
      <c r="E137" s="52">
        <v>3.9885626000000007E-2</v>
      </c>
      <c r="F137" s="52">
        <v>2.6077078000000031E-2</v>
      </c>
      <c r="G137" s="52">
        <v>3.9885626000000007E-2</v>
      </c>
      <c r="H137" s="43">
        <v>218</v>
      </c>
      <c r="I137" s="50">
        <v>218</v>
      </c>
      <c r="J137" s="50">
        <v>216</v>
      </c>
      <c r="K137" s="50">
        <v>220</v>
      </c>
      <c r="L137" s="51">
        <v>70</v>
      </c>
    </row>
    <row r="138" spans="1:12">
      <c r="A138" s="45" t="s">
        <v>147</v>
      </c>
      <c r="B138" s="40" t="s">
        <v>414</v>
      </c>
      <c r="C138" s="49">
        <v>0.4</v>
      </c>
      <c r="D138" s="52">
        <v>2.9201877999999959E-2</v>
      </c>
      <c r="E138" s="52">
        <v>3.1721746500000036E-2</v>
      </c>
      <c r="F138" s="52">
        <v>2.9201877999999959E-2</v>
      </c>
      <c r="G138" s="52">
        <v>3.1721746500000036E-2</v>
      </c>
      <c r="H138" s="43">
        <v>218</v>
      </c>
      <c r="I138" s="50">
        <v>218</v>
      </c>
      <c r="J138" s="50">
        <v>216</v>
      </c>
      <c r="K138" s="50">
        <v>220</v>
      </c>
      <c r="L138" s="51">
        <v>70</v>
      </c>
    </row>
    <row r="139" spans="1:12">
      <c r="A139" s="45" t="s">
        <v>148</v>
      </c>
      <c r="B139" s="40" t="s">
        <v>414</v>
      </c>
      <c r="C139" s="49">
        <v>0.4</v>
      </c>
      <c r="D139" s="52">
        <v>0.01</v>
      </c>
      <c r="E139" s="52">
        <v>1.5926493240000002E-2</v>
      </c>
      <c r="F139" s="52">
        <v>0.01</v>
      </c>
      <c r="G139" s="52">
        <v>1.5926493240000002E-2</v>
      </c>
      <c r="H139" s="43">
        <v>218</v>
      </c>
      <c r="I139" s="50">
        <v>218</v>
      </c>
      <c r="J139" s="50">
        <v>216</v>
      </c>
      <c r="K139" s="50">
        <v>220</v>
      </c>
      <c r="L139" s="51">
        <v>70</v>
      </c>
    </row>
    <row r="140" spans="1:12">
      <c r="A140" s="45" t="s">
        <v>149</v>
      </c>
      <c r="B140" s="40" t="s">
        <v>414</v>
      </c>
      <c r="C140" s="49">
        <v>0.4</v>
      </c>
      <c r="D140" s="52">
        <v>5.4263112000000002E-2</v>
      </c>
      <c r="E140" s="52">
        <v>5.540719500000002E-2</v>
      </c>
      <c r="F140" s="52">
        <v>5.4263112000000002E-2</v>
      </c>
      <c r="G140" s="52">
        <v>5.540719500000002E-2</v>
      </c>
      <c r="H140" s="43">
        <v>218</v>
      </c>
      <c r="I140" s="50">
        <v>218</v>
      </c>
      <c r="J140" s="50">
        <v>216</v>
      </c>
      <c r="K140" s="50">
        <v>220</v>
      </c>
      <c r="L140" s="51">
        <v>70</v>
      </c>
    </row>
    <row r="141" spans="1:12">
      <c r="A141" s="45" t="s">
        <v>150</v>
      </c>
      <c r="B141" s="40" t="s">
        <v>406</v>
      </c>
      <c r="C141" s="49">
        <v>0.4</v>
      </c>
      <c r="D141" s="52">
        <v>0</v>
      </c>
      <c r="E141" s="52">
        <v>1.879548331500001E-2</v>
      </c>
      <c r="F141" s="52">
        <v>0</v>
      </c>
      <c r="G141" s="52">
        <v>1.879548331500001E-2</v>
      </c>
      <c r="H141" s="43">
        <v>0</v>
      </c>
      <c r="I141" s="50">
        <v>218</v>
      </c>
      <c r="J141" s="50">
        <v>0</v>
      </c>
      <c r="K141" s="50">
        <v>220</v>
      </c>
      <c r="L141" s="51">
        <v>70</v>
      </c>
    </row>
    <row r="142" spans="1:12">
      <c r="A142" s="45" t="s">
        <v>151</v>
      </c>
      <c r="B142" s="40" t="s">
        <v>406</v>
      </c>
      <c r="C142" s="49">
        <v>0.4</v>
      </c>
      <c r="D142" s="52">
        <v>3.0203764604999978E-2</v>
      </c>
      <c r="E142" s="52">
        <v>5.3262234585000026E-2</v>
      </c>
      <c r="F142" s="52">
        <v>3.0203764604999978E-2</v>
      </c>
      <c r="G142" s="52">
        <v>5.3262234585000026E-2</v>
      </c>
      <c r="H142" s="43">
        <v>218</v>
      </c>
      <c r="I142" s="50">
        <v>218</v>
      </c>
      <c r="J142" s="50">
        <v>216</v>
      </c>
      <c r="K142" s="50">
        <v>220</v>
      </c>
      <c r="L142" s="51">
        <v>70</v>
      </c>
    </row>
    <row r="143" spans="1:12">
      <c r="A143" s="45" t="s">
        <v>152</v>
      </c>
      <c r="B143" s="40" t="s">
        <v>406</v>
      </c>
      <c r="C143" s="49">
        <v>0.4</v>
      </c>
      <c r="D143" s="52">
        <v>0</v>
      </c>
      <c r="E143" s="52">
        <v>0.01</v>
      </c>
      <c r="F143" s="52">
        <v>0</v>
      </c>
      <c r="G143" s="52">
        <v>0.01</v>
      </c>
      <c r="H143" s="43">
        <v>0</v>
      </c>
      <c r="I143" s="50">
        <v>218</v>
      </c>
      <c r="J143" s="50">
        <v>0</v>
      </c>
      <c r="K143" s="50">
        <v>220</v>
      </c>
      <c r="L143" s="51">
        <v>70</v>
      </c>
    </row>
    <row r="144" spans="1:12">
      <c r="A144" s="45" t="s">
        <v>153</v>
      </c>
      <c r="B144" s="40" t="s">
        <v>406</v>
      </c>
      <c r="C144" s="49">
        <v>0.4</v>
      </c>
      <c r="D144" s="52">
        <v>0</v>
      </c>
      <c r="E144" s="52">
        <v>0.01</v>
      </c>
      <c r="F144" s="52">
        <v>0</v>
      </c>
      <c r="G144" s="52">
        <v>0.01</v>
      </c>
      <c r="H144" s="43">
        <v>0</v>
      </c>
      <c r="I144" s="50">
        <v>218</v>
      </c>
      <c r="J144" s="50">
        <v>0</v>
      </c>
      <c r="K144" s="50">
        <v>220</v>
      </c>
      <c r="L144" s="51">
        <v>70</v>
      </c>
    </row>
    <row r="145" spans="1:12">
      <c r="A145" s="45" t="s">
        <v>154</v>
      </c>
      <c r="B145" s="40" t="s">
        <v>413</v>
      </c>
      <c r="C145" s="49">
        <v>0.4</v>
      </c>
      <c r="D145" s="52">
        <v>2.9880829500000039E-2</v>
      </c>
      <c r="E145" s="52">
        <v>2.8724710500000028E-2</v>
      </c>
      <c r="F145" s="52">
        <v>2.9880829500000039E-2</v>
      </c>
      <c r="G145" s="52">
        <v>2.8724710500000028E-2</v>
      </c>
      <c r="H145" s="43">
        <v>218</v>
      </c>
      <c r="I145" s="50">
        <v>218</v>
      </c>
      <c r="J145" s="50">
        <v>216</v>
      </c>
      <c r="K145" s="50">
        <v>220</v>
      </c>
      <c r="L145" s="51">
        <v>70</v>
      </c>
    </row>
    <row r="146" spans="1:12">
      <c r="A146" s="45" t="s">
        <v>155</v>
      </c>
      <c r="B146" s="40" t="s">
        <v>414</v>
      </c>
      <c r="C146" s="49">
        <v>0.4</v>
      </c>
      <c r="D146" s="52">
        <v>4.7924371999999993E-2</v>
      </c>
      <c r="E146" s="52">
        <v>6.3018542999999982E-2</v>
      </c>
      <c r="F146" s="52">
        <v>4.7924371999999993E-2</v>
      </c>
      <c r="G146" s="52">
        <v>6.3018542999999982E-2</v>
      </c>
      <c r="H146" s="43">
        <v>218</v>
      </c>
      <c r="I146" s="50">
        <v>218</v>
      </c>
      <c r="J146" s="50">
        <v>216</v>
      </c>
      <c r="K146" s="50">
        <v>220</v>
      </c>
      <c r="L146" s="51">
        <v>70</v>
      </c>
    </row>
    <row r="147" spans="1:12">
      <c r="A147" s="45" t="s">
        <v>156</v>
      </c>
      <c r="B147" s="40" t="s">
        <v>413</v>
      </c>
      <c r="C147" s="49">
        <v>0.4</v>
      </c>
      <c r="D147" s="52">
        <v>0</v>
      </c>
      <c r="E147" s="52">
        <v>1.6340996000000056E-2</v>
      </c>
      <c r="F147" s="52">
        <v>0</v>
      </c>
      <c r="G147" s="52">
        <v>1.6340996000000056E-2</v>
      </c>
      <c r="H147" s="43">
        <v>0</v>
      </c>
      <c r="I147" s="50">
        <v>218</v>
      </c>
      <c r="J147" s="50">
        <v>0</v>
      </c>
      <c r="K147" s="50">
        <v>220</v>
      </c>
      <c r="L147" s="51">
        <v>70</v>
      </c>
    </row>
    <row r="148" spans="1:12">
      <c r="A148" s="45" t="s">
        <v>157</v>
      </c>
      <c r="B148" s="40" t="s">
        <v>406</v>
      </c>
      <c r="C148" s="49">
        <v>0.4</v>
      </c>
      <c r="D148" s="52">
        <v>2.6059107000000026E-2</v>
      </c>
      <c r="E148" s="52">
        <v>3.5859296499999971E-2</v>
      </c>
      <c r="F148" s="52">
        <v>2.6059107000000026E-2</v>
      </c>
      <c r="G148" s="52">
        <v>3.5859296499999971E-2</v>
      </c>
      <c r="H148" s="43">
        <v>218</v>
      </c>
      <c r="I148" s="50">
        <v>218</v>
      </c>
      <c r="J148" s="50">
        <v>216</v>
      </c>
      <c r="K148" s="50">
        <v>220</v>
      </c>
      <c r="L148" s="51">
        <v>70</v>
      </c>
    </row>
    <row r="149" spans="1:12">
      <c r="A149" s="45" t="s">
        <v>158</v>
      </c>
      <c r="B149" s="40" t="s">
        <v>406</v>
      </c>
      <c r="C149" s="49">
        <v>0.4</v>
      </c>
      <c r="D149" s="52">
        <v>2.1069420000000005E-2</v>
      </c>
      <c r="E149" s="52">
        <v>3.2382853999999961E-2</v>
      </c>
      <c r="F149" s="52">
        <v>2.1069420000000005E-2</v>
      </c>
      <c r="G149" s="52">
        <v>3.2382853999999961E-2</v>
      </c>
      <c r="H149" s="43">
        <v>218</v>
      </c>
      <c r="I149" s="50">
        <v>218</v>
      </c>
      <c r="J149" s="50">
        <v>216</v>
      </c>
      <c r="K149" s="50">
        <v>220</v>
      </c>
      <c r="L149" s="51">
        <v>70</v>
      </c>
    </row>
    <row r="150" spans="1:12">
      <c r="A150" s="45" t="s">
        <v>159</v>
      </c>
      <c r="B150" s="40" t="s">
        <v>414</v>
      </c>
      <c r="C150" s="49">
        <v>0.4</v>
      </c>
      <c r="D150" s="52">
        <v>5.4355092999999965E-2</v>
      </c>
      <c r="E150" s="52">
        <v>6.0054887499999987E-2</v>
      </c>
      <c r="F150" s="52">
        <v>5.4355092999999965E-2</v>
      </c>
      <c r="G150" s="52">
        <v>6.0054887499999987E-2</v>
      </c>
      <c r="H150" s="43">
        <v>218</v>
      </c>
      <c r="I150" s="50">
        <v>218</v>
      </c>
      <c r="J150" s="50">
        <v>216</v>
      </c>
      <c r="K150" s="50">
        <v>220</v>
      </c>
      <c r="L150" s="51">
        <v>70</v>
      </c>
    </row>
    <row r="151" spans="1:12">
      <c r="A151" s="45" t="s">
        <v>160</v>
      </c>
      <c r="B151" s="40" t="s">
        <v>406</v>
      </c>
      <c r="C151" s="49">
        <v>0.4</v>
      </c>
      <c r="D151" s="52">
        <v>3.835218523500003E-2</v>
      </c>
      <c r="E151" s="52">
        <v>3.8280842460000034E-2</v>
      </c>
      <c r="F151" s="52">
        <v>3.835218523500003E-2</v>
      </c>
      <c r="G151" s="52">
        <v>3.8280842460000034E-2</v>
      </c>
      <c r="H151" s="43">
        <v>218</v>
      </c>
      <c r="I151" s="50">
        <v>218</v>
      </c>
      <c r="J151" s="50">
        <v>216</v>
      </c>
      <c r="K151" s="50">
        <v>220</v>
      </c>
      <c r="L151" s="51">
        <v>70</v>
      </c>
    </row>
    <row r="152" spans="1:12">
      <c r="A152" s="45" t="s">
        <v>161</v>
      </c>
      <c r="B152" s="40" t="s">
        <v>406</v>
      </c>
      <c r="C152" s="49">
        <v>0.4</v>
      </c>
      <c r="D152" s="52">
        <v>1.4068681000000026E-2</v>
      </c>
      <c r="E152" s="52">
        <v>3.7806157500000048E-2</v>
      </c>
      <c r="F152" s="52">
        <v>1.4068681000000026E-2</v>
      </c>
      <c r="G152" s="52">
        <v>3.7806157500000048E-2</v>
      </c>
      <c r="H152" s="43">
        <v>218</v>
      </c>
      <c r="I152" s="50">
        <v>218</v>
      </c>
      <c r="J152" s="50">
        <v>216</v>
      </c>
      <c r="K152" s="50">
        <v>220</v>
      </c>
      <c r="L152" s="51">
        <v>70</v>
      </c>
    </row>
    <row r="153" spans="1:12">
      <c r="A153" s="45" t="s">
        <v>162</v>
      </c>
      <c r="B153" s="40" t="s">
        <v>414</v>
      </c>
      <c r="C153" s="49">
        <v>0.4</v>
      </c>
      <c r="D153" s="52">
        <v>0.01</v>
      </c>
      <c r="E153" s="52">
        <v>0.01</v>
      </c>
      <c r="F153" s="52">
        <v>0.01</v>
      </c>
      <c r="G153" s="52">
        <v>0.01</v>
      </c>
      <c r="H153" s="43">
        <v>218</v>
      </c>
      <c r="I153" s="50">
        <v>218</v>
      </c>
      <c r="J153" s="50">
        <v>216</v>
      </c>
      <c r="K153" s="50">
        <v>220</v>
      </c>
      <c r="L153" s="51">
        <v>70</v>
      </c>
    </row>
    <row r="154" spans="1:12">
      <c r="A154" s="45" t="s">
        <v>163</v>
      </c>
      <c r="B154" s="40" t="s">
        <v>413</v>
      </c>
      <c r="C154" s="49">
        <v>0.4</v>
      </c>
      <c r="D154" s="52">
        <v>3.3253076000000048E-2</v>
      </c>
      <c r="E154" s="52">
        <v>4.4924120999999984E-2</v>
      </c>
      <c r="F154" s="52">
        <v>3.3253076000000048E-2</v>
      </c>
      <c r="G154" s="52">
        <v>4.4924120999999984E-2</v>
      </c>
      <c r="H154" s="43">
        <v>218</v>
      </c>
      <c r="I154" s="50">
        <v>218</v>
      </c>
      <c r="J154" s="50">
        <v>216</v>
      </c>
      <c r="K154" s="50">
        <v>220</v>
      </c>
      <c r="L154" s="51">
        <v>70</v>
      </c>
    </row>
    <row r="155" spans="1:12">
      <c r="A155" s="45" t="s">
        <v>164</v>
      </c>
      <c r="B155" s="40" t="s">
        <v>414</v>
      </c>
      <c r="C155" s="49">
        <v>0.4</v>
      </c>
      <c r="D155" s="52">
        <v>2.1159122499999961E-2</v>
      </c>
      <c r="E155" s="52">
        <v>3.4541400499999986E-2</v>
      </c>
      <c r="F155" s="52">
        <v>2.1159122499999961E-2</v>
      </c>
      <c r="G155" s="52">
        <v>3.4541400499999986E-2</v>
      </c>
      <c r="H155" s="43">
        <v>218</v>
      </c>
      <c r="I155" s="50">
        <v>218</v>
      </c>
      <c r="J155" s="50">
        <v>216</v>
      </c>
      <c r="K155" s="50">
        <v>220</v>
      </c>
      <c r="L155" s="51">
        <v>70</v>
      </c>
    </row>
    <row r="156" spans="1:12">
      <c r="A156" s="45" t="s">
        <v>165</v>
      </c>
      <c r="B156" s="40" t="s">
        <v>406</v>
      </c>
      <c r="C156" s="49">
        <v>0.4</v>
      </c>
      <c r="D156" s="52">
        <v>0</v>
      </c>
      <c r="E156" s="52">
        <v>0.01</v>
      </c>
      <c r="F156" s="52">
        <v>0</v>
      </c>
      <c r="G156" s="52">
        <v>0.01</v>
      </c>
      <c r="H156" s="43">
        <v>0</v>
      </c>
      <c r="I156" s="50">
        <v>218</v>
      </c>
      <c r="J156" s="50">
        <v>0</v>
      </c>
      <c r="K156" s="50">
        <v>220</v>
      </c>
      <c r="L156" s="51">
        <v>70</v>
      </c>
    </row>
    <row r="157" spans="1:12">
      <c r="A157" s="45" t="s">
        <v>166</v>
      </c>
      <c r="B157" s="40" t="s">
        <v>413</v>
      </c>
      <c r="C157" s="49">
        <v>0.4</v>
      </c>
      <c r="D157" s="52">
        <v>4.4109866500000039E-2</v>
      </c>
      <c r="E157" s="52">
        <v>5.963991099999999E-2</v>
      </c>
      <c r="F157" s="52">
        <v>4.4109866500000039E-2</v>
      </c>
      <c r="G157" s="52">
        <v>5.963991099999999E-2</v>
      </c>
      <c r="H157" s="43">
        <v>218</v>
      </c>
      <c r="I157" s="50">
        <v>218</v>
      </c>
      <c r="J157" s="50">
        <v>216</v>
      </c>
      <c r="K157" s="50">
        <v>220</v>
      </c>
      <c r="L157" s="51">
        <v>70</v>
      </c>
    </row>
    <row r="158" spans="1:12">
      <c r="A158" s="45" t="s">
        <v>167</v>
      </c>
      <c r="B158" s="40" t="s">
        <v>414</v>
      </c>
      <c r="C158" s="49">
        <v>0.4</v>
      </c>
      <c r="D158" s="52">
        <v>1.5466194499999976E-2</v>
      </c>
      <c r="E158" s="52">
        <v>2.186498349999999E-2</v>
      </c>
      <c r="F158" s="52">
        <v>1.5466194499999976E-2</v>
      </c>
      <c r="G158" s="52">
        <v>2.186498349999999E-2</v>
      </c>
      <c r="H158" s="43">
        <v>218</v>
      </c>
      <c r="I158" s="50">
        <v>218</v>
      </c>
      <c r="J158" s="50">
        <v>216</v>
      </c>
      <c r="K158" s="50">
        <v>220</v>
      </c>
      <c r="L158" s="51">
        <v>70</v>
      </c>
    </row>
    <row r="159" spans="1:12">
      <c r="A159" s="45" t="s">
        <v>168</v>
      </c>
      <c r="B159" s="40" t="s">
        <v>413</v>
      </c>
      <c r="C159" s="49">
        <v>0.4</v>
      </c>
      <c r="D159" s="52">
        <v>2.8166770500000049E-2</v>
      </c>
      <c r="E159" s="52">
        <v>2.0185255999999985E-2</v>
      </c>
      <c r="F159" s="52">
        <v>2.8166770500000049E-2</v>
      </c>
      <c r="G159" s="52">
        <v>2.0185255999999985E-2</v>
      </c>
      <c r="H159" s="43">
        <v>218</v>
      </c>
      <c r="I159" s="50">
        <v>218</v>
      </c>
      <c r="J159" s="50">
        <v>216</v>
      </c>
      <c r="K159" s="50">
        <v>220</v>
      </c>
      <c r="L159" s="51">
        <v>70</v>
      </c>
    </row>
    <row r="160" spans="1:12">
      <c r="A160" s="45" t="s">
        <v>169</v>
      </c>
      <c r="B160" s="40" t="s">
        <v>413</v>
      </c>
      <c r="C160" s="49">
        <v>0.4</v>
      </c>
      <c r="D160" s="52">
        <v>0</v>
      </c>
      <c r="E160" s="52">
        <v>0.01</v>
      </c>
      <c r="F160" s="52">
        <v>0</v>
      </c>
      <c r="G160" s="52">
        <v>0.01</v>
      </c>
      <c r="H160" s="43">
        <v>0</v>
      </c>
      <c r="I160" s="50">
        <v>218</v>
      </c>
      <c r="J160" s="50">
        <v>0</v>
      </c>
      <c r="K160" s="50">
        <v>220</v>
      </c>
      <c r="L160" s="51">
        <v>70</v>
      </c>
    </row>
    <row r="161" spans="1:12">
      <c r="A161" s="45" t="s">
        <v>170</v>
      </c>
      <c r="B161" s="40" t="s">
        <v>406</v>
      </c>
      <c r="C161" s="49">
        <v>0.4</v>
      </c>
      <c r="D161" s="52">
        <v>5.1846342300000001E-2</v>
      </c>
      <c r="E161" s="52">
        <v>5.4914618399999983E-2</v>
      </c>
      <c r="F161" s="52">
        <v>5.1846342300000001E-2</v>
      </c>
      <c r="G161" s="52">
        <v>5.4914618399999983E-2</v>
      </c>
      <c r="H161" s="43">
        <v>218</v>
      </c>
      <c r="I161" s="50">
        <v>218</v>
      </c>
      <c r="J161" s="50">
        <v>216</v>
      </c>
      <c r="K161" s="50">
        <v>220</v>
      </c>
      <c r="L161" s="51">
        <v>70</v>
      </c>
    </row>
    <row r="162" spans="1:12">
      <c r="A162" s="45" t="s">
        <v>171</v>
      </c>
      <c r="B162" s="40" t="s">
        <v>414</v>
      </c>
      <c r="C162" s="49">
        <v>0.4</v>
      </c>
      <c r="D162" s="52">
        <v>0.14441080250000005</v>
      </c>
      <c r="E162" s="52">
        <v>0.15717003299999999</v>
      </c>
      <c r="F162" s="52">
        <v>0.14441080250000005</v>
      </c>
      <c r="G162" s="52">
        <v>0.15717003299999999</v>
      </c>
      <c r="H162" s="43">
        <v>218</v>
      </c>
      <c r="I162" s="50">
        <v>218</v>
      </c>
      <c r="J162" s="50">
        <v>216</v>
      </c>
      <c r="K162" s="50">
        <v>220</v>
      </c>
      <c r="L162" s="51">
        <v>70</v>
      </c>
    </row>
    <row r="163" spans="1:12">
      <c r="A163" s="45" t="s">
        <v>172</v>
      </c>
      <c r="B163" s="40" t="s">
        <v>413</v>
      </c>
      <c r="C163" s="49">
        <v>0.4</v>
      </c>
      <c r="D163" s="52">
        <v>2.6818401500000033E-2</v>
      </c>
      <c r="E163" s="52">
        <v>2.3498149999999995E-2</v>
      </c>
      <c r="F163" s="52">
        <v>2.6818401500000033E-2</v>
      </c>
      <c r="G163" s="52">
        <v>2.3498149999999995E-2</v>
      </c>
      <c r="H163" s="43">
        <v>218</v>
      </c>
      <c r="I163" s="50">
        <v>218</v>
      </c>
      <c r="J163" s="50">
        <v>216</v>
      </c>
      <c r="K163" s="50">
        <v>220</v>
      </c>
      <c r="L163" s="51">
        <v>70</v>
      </c>
    </row>
    <row r="164" spans="1:12">
      <c r="A164" s="45" t="s">
        <v>173</v>
      </c>
      <c r="B164" s="40" t="s">
        <v>406</v>
      </c>
      <c r="C164" s="49">
        <v>0.4</v>
      </c>
      <c r="D164" s="52">
        <v>0.01</v>
      </c>
      <c r="E164" s="52">
        <v>0.01</v>
      </c>
      <c r="F164" s="52">
        <v>0.01</v>
      </c>
      <c r="G164" s="52">
        <v>0.01</v>
      </c>
      <c r="H164" s="43">
        <v>218</v>
      </c>
      <c r="I164" s="50">
        <v>218</v>
      </c>
      <c r="J164" s="50">
        <v>216</v>
      </c>
      <c r="K164" s="50">
        <v>220</v>
      </c>
      <c r="L164" s="51">
        <v>70</v>
      </c>
    </row>
    <row r="165" spans="1:12">
      <c r="A165" s="45" t="s">
        <v>174</v>
      </c>
      <c r="B165" s="40" t="s">
        <v>406</v>
      </c>
      <c r="C165" s="49">
        <v>0.4</v>
      </c>
      <c r="D165" s="52">
        <v>6.4240371089999984E-2</v>
      </c>
      <c r="E165" s="52">
        <v>8.9083391669999998E-2</v>
      </c>
      <c r="F165" s="52">
        <v>6.4240371089999984E-2</v>
      </c>
      <c r="G165" s="52">
        <v>8.9083391669999998E-2</v>
      </c>
      <c r="H165" s="43">
        <v>218</v>
      </c>
      <c r="I165" s="50">
        <v>218</v>
      </c>
      <c r="J165" s="50">
        <v>216</v>
      </c>
      <c r="K165" s="50">
        <v>220</v>
      </c>
      <c r="L165" s="51">
        <v>70</v>
      </c>
    </row>
    <row r="166" spans="1:12">
      <c r="A166" s="45" t="s">
        <v>175</v>
      </c>
      <c r="B166" s="40" t="s">
        <v>406</v>
      </c>
      <c r="C166" s="49">
        <v>0.4</v>
      </c>
      <c r="D166" s="52">
        <v>0.01</v>
      </c>
      <c r="E166" s="52">
        <v>0.01</v>
      </c>
      <c r="F166" s="52">
        <v>0.01</v>
      </c>
      <c r="G166" s="52">
        <v>0.01</v>
      </c>
      <c r="H166" s="43">
        <v>218</v>
      </c>
      <c r="I166" s="50">
        <v>218</v>
      </c>
      <c r="J166" s="50">
        <v>216</v>
      </c>
      <c r="K166" s="50">
        <v>220</v>
      </c>
      <c r="L166" s="51">
        <v>70</v>
      </c>
    </row>
    <row r="167" spans="1:12">
      <c r="A167" s="45" t="s">
        <v>176</v>
      </c>
      <c r="B167" s="40" t="s">
        <v>414</v>
      </c>
      <c r="C167" s="49">
        <v>0.4</v>
      </c>
      <c r="D167" s="52">
        <v>0.01</v>
      </c>
      <c r="E167" s="52">
        <v>0.01</v>
      </c>
      <c r="F167" s="52">
        <v>0.01</v>
      </c>
      <c r="G167" s="52">
        <v>0.01</v>
      </c>
      <c r="H167" s="43">
        <v>218</v>
      </c>
      <c r="I167" s="50">
        <v>218</v>
      </c>
      <c r="J167" s="50">
        <v>216</v>
      </c>
      <c r="K167" s="50">
        <v>220</v>
      </c>
      <c r="L167" s="51">
        <v>70</v>
      </c>
    </row>
    <row r="168" spans="1:12">
      <c r="A168" s="45" t="s">
        <v>177</v>
      </c>
      <c r="B168" s="40" t="s">
        <v>406</v>
      </c>
      <c r="C168" s="49">
        <v>0.4</v>
      </c>
      <c r="D168" s="52">
        <v>0.01</v>
      </c>
      <c r="E168" s="52">
        <v>2.6001338265000003E-2</v>
      </c>
      <c r="F168" s="52">
        <v>0.01</v>
      </c>
      <c r="G168" s="52">
        <v>2.6001338265000003E-2</v>
      </c>
      <c r="H168" s="43">
        <v>218</v>
      </c>
      <c r="I168" s="50">
        <v>218</v>
      </c>
      <c r="J168" s="50">
        <v>216</v>
      </c>
      <c r="K168" s="50">
        <v>220</v>
      </c>
      <c r="L168" s="51">
        <v>70</v>
      </c>
    </row>
    <row r="169" spans="1:12">
      <c r="A169" s="45" t="s">
        <v>178</v>
      </c>
      <c r="B169" s="40" t="s">
        <v>413</v>
      </c>
      <c r="C169" s="49">
        <v>0.4</v>
      </c>
      <c r="D169" s="52">
        <v>5.8730975499999949E-2</v>
      </c>
      <c r="E169" s="52">
        <v>5.3648401500000054E-2</v>
      </c>
      <c r="F169" s="52">
        <v>5.8730975499999949E-2</v>
      </c>
      <c r="G169" s="52">
        <v>5.3648401500000054E-2</v>
      </c>
      <c r="H169" s="43">
        <v>218</v>
      </c>
      <c r="I169" s="50">
        <v>218</v>
      </c>
      <c r="J169" s="50">
        <v>216</v>
      </c>
      <c r="K169" s="50">
        <v>220</v>
      </c>
      <c r="L169" s="51">
        <v>70</v>
      </c>
    </row>
    <row r="170" spans="1:12">
      <c r="A170" s="45" t="s">
        <v>179</v>
      </c>
      <c r="B170" s="40" t="s">
        <v>406</v>
      </c>
      <c r="C170" s="49">
        <v>0.4</v>
      </c>
      <c r="D170" s="52">
        <v>0</v>
      </c>
      <c r="E170" s="52">
        <v>4.0189938499999966E-2</v>
      </c>
      <c r="F170" s="52">
        <v>0</v>
      </c>
      <c r="G170" s="52">
        <v>4.0189938499999966E-2</v>
      </c>
      <c r="H170" s="43">
        <v>0</v>
      </c>
      <c r="I170" s="50">
        <v>218</v>
      </c>
      <c r="J170" s="50">
        <v>0</v>
      </c>
      <c r="K170" s="50">
        <v>220</v>
      </c>
      <c r="L170" s="51">
        <v>70</v>
      </c>
    </row>
    <row r="171" spans="1:12">
      <c r="A171" s="45" t="s">
        <v>180</v>
      </c>
      <c r="B171" s="40" t="s">
        <v>406</v>
      </c>
      <c r="C171" s="49">
        <v>0.4</v>
      </c>
      <c r="D171" s="52">
        <v>9.3085627199999979E-2</v>
      </c>
      <c r="E171" s="52">
        <v>0.10801545930000003</v>
      </c>
      <c r="F171" s="52">
        <v>9.3085627199999979E-2</v>
      </c>
      <c r="G171" s="52">
        <v>0.10801545930000003</v>
      </c>
      <c r="H171" s="43">
        <v>218</v>
      </c>
      <c r="I171" s="50">
        <v>218</v>
      </c>
      <c r="J171" s="50">
        <v>216</v>
      </c>
      <c r="K171" s="50">
        <v>220</v>
      </c>
      <c r="L171" s="51">
        <v>70</v>
      </c>
    </row>
    <row r="172" spans="1:12">
      <c r="A172" s="45" t="s">
        <v>181</v>
      </c>
      <c r="B172" s="40" t="s">
        <v>406</v>
      </c>
      <c r="C172" s="49">
        <v>0.4</v>
      </c>
      <c r="D172" s="52">
        <v>0</v>
      </c>
      <c r="E172" s="52">
        <v>0.01</v>
      </c>
      <c r="F172" s="52">
        <v>0</v>
      </c>
      <c r="G172" s="52">
        <v>0.01</v>
      </c>
      <c r="H172" s="43">
        <v>0</v>
      </c>
      <c r="I172" s="50">
        <v>218</v>
      </c>
      <c r="J172" s="50">
        <v>0</v>
      </c>
      <c r="K172" s="50">
        <v>220</v>
      </c>
      <c r="L172" s="51">
        <v>70</v>
      </c>
    </row>
    <row r="173" spans="1:12">
      <c r="A173" s="45" t="s">
        <v>182</v>
      </c>
      <c r="B173" s="40" t="s">
        <v>406</v>
      </c>
      <c r="C173" s="49">
        <v>0.4</v>
      </c>
      <c r="D173" s="52">
        <v>0</v>
      </c>
      <c r="E173" s="52">
        <v>3.1962941399999979E-2</v>
      </c>
      <c r="F173" s="52">
        <v>0</v>
      </c>
      <c r="G173" s="52">
        <v>3.1962941399999979E-2</v>
      </c>
      <c r="H173" s="43">
        <v>0</v>
      </c>
      <c r="I173" s="50">
        <v>218</v>
      </c>
      <c r="J173" s="50">
        <v>0</v>
      </c>
      <c r="K173" s="50">
        <v>220</v>
      </c>
      <c r="L173" s="51">
        <v>70</v>
      </c>
    </row>
    <row r="174" spans="1:12">
      <c r="A174" s="45" t="s">
        <v>183</v>
      </c>
      <c r="B174" s="40" t="s">
        <v>413</v>
      </c>
      <c r="C174" s="49">
        <v>0.4</v>
      </c>
      <c r="D174" s="52">
        <v>1.1356743500000042E-2</v>
      </c>
      <c r="E174" s="52">
        <v>0.01</v>
      </c>
      <c r="F174" s="52">
        <v>1.1356743500000042E-2</v>
      </c>
      <c r="G174" s="52">
        <v>0.01</v>
      </c>
      <c r="H174" s="43">
        <v>218</v>
      </c>
      <c r="I174" s="50">
        <v>218</v>
      </c>
      <c r="J174" s="50">
        <v>216</v>
      </c>
      <c r="K174" s="50">
        <v>220</v>
      </c>
      <c r="L174" s="51">
        <v>70</v>
      </c>
    </row>
    <row r="175" spans="1:12">
      <c r="A175" s="45" t="s">
        <v>184</v>
      </c>
      <c r="B175" s="40" t="s">
        <v>406</v>
      </c>
      <c r="C175" s="49">
        <v>0.4</v>
      </c>
      <c r="D175" s="52">
        <v>2.3368347764999988E-2</v>
      </c>
      <c r="E175" s="52">
        <v>2.5770533355000017E-2</v>
      </c>
      <c r="F175" s="52">
        <v>2.3368347764999988E-2</v>
      </c>
      <c r="G175" s="52">
        <v>2.5770533355000017E-2</v>
      </c>
      <c r="H175" s="43">
        <v>218</v>
      </c>
      <c r="I175" s="50">
        <v>218</v>
      </c>
      <c r="J175" s="50">
        <v>216</v>
      </c>
      <c r="K175" s="50">
        <v>220</v>
      </c>
      <c r="L175" s="51">
        <v>70</v>
      </c>
    </row>
    <row r="176" spans="1:12">
      <c r="A176" s="45" t="s">
        <v>185</v>
      </c>
      <c r="B176" s="40" t="s">
        <v>413</v>
      </c>
      <c r="C176" s="49">
        <v>0.4</v>
      </c>
      <c r="D176" s="52">
        <v>1.6748518999999962E-2</v>
      </c>
      <c r="E176" s="52">
        <v>2.9679742000000009E-2</v>
      </c>
      <c r="F176" s="52">
        <v>1.6748518999999962E-2</v>
      </c>
      <c r="G176" s="52">
        <v>2.9679742000000009E-2</v>
      </c>
      <c r="H176" s="43">
        <v>218</v>
      </c>
      <c r="I176" s="50">
        <v>218</v>
      </c>
      <c r="J176" s="50">
        <v>216</v>
      </c>
      <c r="K176" s="50">
        <v>220</v>
      </c>
      <c r="L176" s="51">
        <v>70</v>
      </c>
    </row>
    <row r="177" spans="1:12">
      <c r="A177" s="45" t="s">
        <v>186</v>
      </c>
      <c r="B177" s="40" t="s">
        <v>414</v>
      </c>
      <c r="C177" s="49">
        <v>0.4</v>
      </c>
      <c r="D177" s="52">
        <v>1.4901288000000011E-2</v>
      </c>
      <c r="E177" s="52">
        <v>1.3389462499999949E-2</v>
      </c>
      <c r="F177" s="52">
        <v>1.4901288000000011E-2</v>
      </c>
      <c r="G177" s="52">
        <v>1.3389462499999949E-2</v>
      </c>
      <c r="H177" s="43">
        <v>218</v>
      </c>
      <c r="I177" s="50">
        <v>218</v>
      </c>
      <c r="J177" s="50">
        <v>216</v>
      </c>
      <c r="K177" s="50">
        <v>220</v>
      </c>
      <c r="L177" s="51">
        <v>70</v>
      </c>
    </row>
    <row r="178" spans="1:12">
      <c r="A178" s="45" t="s">
        <v>187</v>
      </c>
      <c r="B178" s="40" t="s">
        <v>414</v>
      </c>
      <c r="C178" s="49">
        <v>0.4</v>
      </c>
      <c r="D178" s="52">
        <v>1.6326976994999971E-2</v>
      </c>
      <c r="E178" s="52">
        <v>2.461500908999999E-2</v>
      </c>
      <c r="F178" s="52">
        <v>1.6326976994999971E-2</v>
      </c>
      <c r="G178" s="52">
        <v>2.461500908999999E-2</v>
      </c>
      <c r="H178" s="43">
        <v>218</v>
      </c>
      <c r="I178" s="50">
        <v>218</v>
      </c>
      <c r="J178" s="50">
        <v>216</v>
      </c>
      <c r="K178" s="50">
        <v>220</v>
      </c>
      <c r="L178" s="51">
        <v>70</v>
      </c>
    </row>
    <row r="179" spans="1:12">
      <c r="A179" s="45" t="s">
        <v>188</v>
      </c>
      <c r="B179" s="40" t="s">
        <v>414</v>
      </c>
      <c r="C179" s="49">
        <v>0.4</v>
      </c>
      <c r="D179" s="52">
        <v>2.7518951600000018E-2</v>
      </c>
      <c r="E179" s="52">
        <v>3.534514480000004E-2</v>
      </c>
      <c r="F179" s="52">
        <v>2.7518951600000018E-2</v>
      </c>
      <c r="G179" s="52">
        <v>3.534514480000004E-2</v>
      </c>
      <c r="H179" s="43">
        <v>218</v>
      </c>
      <c r="I179" s="50">
        <v>218</v>
      </c>
      <c r="J179" s="50">
        <v>216</v>
      </c>
      <c r="K179" s="50">
        <v>220</v>
      </c>
      <c r="L179" s="51">
        <v>70</v>
      </c>
    </row>
    <row r="180" spans="1:12">
      <c r="A180" s="45" t="s">
        <v>189</v>
      </c>
      <c r="B180" s="40" t="s">
        <v>406</v>
      </c>
      <c r="C180" s="49">
        <v>0.4</v>
      </c>
      <c r="D180" s="52">
        <v>0.01</v>
      </c>
      <c r="E180" s="52">
        <v>4.6918938465000004E-2</v>
      </c>
      <c r="F180" s="52">
        <v>0.01</v>
      </c>
      <c r="G180" s="52">
        <v>4.6918938465000004E-2</v>
      </c>
      <c r="H180" s="43">
        <v>218</v>
      </c>
      <c r="I180" s="50">
        <v>218</v>
      </c>
      <c r="J180" s="50">
        <v>216</v>
      </c>
      <c r="K180" s="50">
        <v>220</v>
      </c>
      <c r="L180" s="51">
        <v>70</v>
      </c>
    </row>
    <row r="181" spans="1:12">
      <c r="A181" s="45" t="s">
        <v>190</v>
      </c>
      <c r="B181" s="40" t="s">
        <v>413</v>
      </c>
      <c r="C181" s="49">
        <v>0.4</v>
      </c>
      <c r="D181" s="52">
        <v>0</v>
      </c>
      <c r="E181" s="52">
        <v>0.01</v>
      </c>
      <c r="F181" s="52">
        <v>0</v>
      </c>
      <c r="G181" s="52">
        <v>0.01</v>
      </c>
      <c r="H181" s="43">
        <v>0</v>
      </c>
      <c r="I181" s="50">
        <v>218</v>
      </c>
      <c r="J181" s="50">
        <v>0</v>
      </c>
      <c r="K181" s="50">
        <v>220</v>
      </c>
      <c r="L181" s="51">
        <v>70</v>
      </c>
    </row>
    <row r="182" spans="1:12">
      <c r="A182" s="45" t="s">
        <v>191</v>
      </c>
      <c r="B182" s="40" t="s">
        <v>413</v>
      </c>
      <c r="C182" s="49">
        <v>0.4</v>
      </c>
      <c r="D182" s="52">
        <v>1.8653719999999985E-2</v>
      </c>
      <c r="E182" s="52">
        <v>2.068300150000002E-2</v>
      </c>
      <c r="F182" s="52">
        <v>1.8653719999999985E-2</v>
      </c>
      <c r="G182" s="52">
        <v>2.068300150000002E-2</v>
      </c>
      <c r="H182" s="43">
        <v>218</v>
      </c>
      <c r="I182" s="50">
        <v>218</v>
      </c>
      <c r="J182" s="50">
        <v>216</v>
      </c>
      <c r="K182" s="50">
        <v>220</v>
      </c>
      <c r="L182" s="51">
        <v>70</v>
      </c>
    </row>
    <row r="183" spans="1:12">
      <c r="A183" s="45" t="s">
        <v>192</v>
      </c>
      <c r="B183" s="40" t="s">
        <v>406</v>
      </c>
      <c r="C183" s="49">
        <v>0.4</v>
      </c>
      <c r="D183" s="52">
        <v>3.4499091599999976E-2</v>
      </c>
      <c r="E183" s="52">
        <v>0.14067730380000004</v>
      </c>
      <c r="F183" s="52">
        <v>3.4499091599999976E-2</v>
      </c>
      <c r="G183" s="52">
        <v>0.14067730380000004</v>
      </c>
      <c r="H183" s="43">
        <v>218</v>
      </c>
      <c r="I183" s="50">
        <v>218</v>
      </c>
      <c r="J183" s="50">
        <v>216</v>
      </c>
      <c r="K183" s="50">
        <v>220</v>
      </c>
      <c r="L183" s="51">
        <v>70</v>
      </c>
    </row>
    <row r="184" spans="1:12">
      <c r="A184" s="45" t="s">
        <v>193</v>
      </c>
      <c r="B184" s="40" t="s">
        <v>414</v>
      </c>
      <c r="C184" s="49">
        <v>0.4</v>
      </c>
      <c r="D184" s="52">
        <v>0.01</v>
      </c>
      <c r="E184" s="52">
        <v>4.2337578000000042E-2</v>
      </c>
      <c r="F184" s="52">
        <v>0.01</v>
      </c>
      <c r="G184" s="52">
        <v>4.2337578000000042E-2</v>
      </c>
      <c r="H184" s="43">
        <v>218</v>
      </c>
      <c r="I184" s="50">
        <v>218</v>
      </c>
      <c r="J184" s="50">
        <v>216</v>
      </c>
      <c r="K184" s="50">
        <v>220</v>
      </c>
      <c r="L184" s="51">
        <v>70</v>
      </c>
    </row>
    <row r="185" spans="1:12">
      <c r="A185" s="45" t="s">
        <v>194</v>
      </c>
      <c r="B185" s="40" t="s">
        <v>414</v>
      </c>
      <c r="C185" s="49">
        <v>0.4</v>
      </c>
      <c r="D185" s="52">
        <v>1.0391290000000053E-2</v>
      </c>
      <c r="E185" s="52">
        <v>0.01</v>
      </c>
      <c r="F185" s="52">
        <v>1.0391290000000053E-2</v>
      </c>
      <c r="G185" s="52">
        <v>0.01</v>
      </c>
      <c r="H185" s="43">
        <v>218</v>
      </c>
      <c r="I185" s="50">
        <v>218</v>
      </c>
      <c r="J185" s="50">
        <v>216</v>
      </c>
      <c r="K185" s="50">
        <v>220</v>
      </c>
      <c r="L185" s="51">
        <v>70</v>
      </c>
    </row>
    <row r="186" spans="1:12">
      <c r="A186" s="45" t="s">
        <v>195</v>
      </c>
      <c r="B186" s="40" t="s">
        <v>414</v>
      </c>
      <c r="C186" s="49">
        <v>0.4</v>
      </c>
      <c r="D186" s="52">
        <v>0.01</v>
      </c>
      <c r="E186" s="52">
        <v>0.01</v>
      </c>
      <c r="F186" s="52">
        <v>0.01</v>
      </c>
      <c r="G186" s="52">
        <v>0.01</v>
      </c>
      <c r="H186" s="43">
        <v>218</v>
      </c>
      <c r="I186" s="50">
        <v>218</v>
      </c>
      <c r="J186" s="50">
        <v>216</v>
      </c>
      <c r="K186" s="50">
        <v>220</v>
      </c>
      <c r="L186" s="51">
        <v>70</v>
      </c>
    </row>
    <row r="187" spans="1:12">
      <c r="A187" s="45" t="s">
        <v>196</v>
      </c>
      <c r="B187" s="40" t="s">
        <v>406</v>
      </c>
      <c r="C187" s="49">
        <v>0.4</v>
      </c>
      <c r="D187" s="52">
        <v>0</v>
      </c>
      <c r="E187" s="52">
        <v>5.4650388239999993E-2</v>
      </c>
      <c r="F187" s="52">
        <v>0</v>
      </c>
      <c r="G187" s="52">
        <v>5.4650388239999993E-2</v>
      </c>
      <c r="H187" s="43">
        <v>0</v>
      </c>
      <c r="I187" s="50">
        <v>218</v>
      </c>
      <c r="J187" s="50">
        <v>0</v>
      </c>
      <c r="K187" s="50">
        <v>220</v>
      </c>
      <c r="L187" s="51">
        <v>70</v>
      </c>
    </row>
    <row r="188" spans="1:12">
      <c r="A188" s="45" t="s">
        <v>197</v>
      </c>
      <c r="B188" s="40" t="s">
        <v>406</v>
      </c>
      <c r="C188" s="49">
        <v>0.4</v>
      </c>
      <c r="D188" s="52">
        <v>5.4422416499999966E-2</v>
      </c>
      <c r="E188" s="52">
        <v>5.7281110499999975E-2</v>
      </c>
      <c r="F188" s="52">
        <v>5.4422416499999966E-2</v>
      </c>
      <c r="G188" s="52">
        <v>5.7281110499999975E-2</v>
      </c>
      <c r="H188" s="43">
        <v>218</v>
      </c>
      <c r="I188" s="50">
        <v>218</v>
      </c>
      <c r="J188" s="50">
        <v>216</v>
      </c>
      <c r="K188" s="50">
        <v>220</v>
      </c>
      <c r="L188" s="51">
        <v>70</v>
      </c>
    </row>
    <row r="189" spans="1:12">
      <c r="A189" s="45" t="s">
        <v>198</v>
      </c>
      <c r="B189" s="40" t="s">
        <v>406</v>
      </c>
      <c r="C189" s="49">
        <v>0.4</v>
      </c>
      <c r="D189" s="52">
        <v>4.7451869009999981E-2</v>
      </c>
      <c r="E189" s="52">
        <v>5.6191631264999972E-2</v>
      </c>
      <c r="F189" s="52">
        <v>4.7451869009999981E-2</v>
      </c>
      <c r="G189" s="52">
        <v>5.6191631264999972E-2</v>
      </c>
      <c r="H189" s="43">
        <v>218</v>
      </c>
      <c r="I189" s="50">
        <v>218</v>
      </c>
      <c r="J189" s="50">
        <v>216</v>
      </c>
      <c r="K189" s="50">
        <v>220</v>
      </c>
      <c r="L189" s="51">
        <v>70</v>
      </c>
    </row>
    <row r="190" spans="1:12">
      <c r="A190" s="45" t="s">
        <v>199</v>
      </c>
      <c r="B190" s="40" t="s">
        <v>406</v>
      </c>
      <c r="C190" s="49">
        <v>0.4</v>
      </c>
      <c r="D190" s="52">
        <v>0</v>
      </c>
      <c r="E190" s="52">
        <v>6.3508518675000028E-2</v>
      </c>
      <c r="F190" s="52">
        <v>0</v>
      </c>
      <c r="G190" s="52">
        <v>6.3508518675000028E-2</v>
      </c>
      <c r="H190" s="43">
        <v>0</v>
      </c>
      <c r="I190" s="50">
        <v>218</v>
      </c>
      <c r="J190" s="50">
        <v>0</v>
      </c>
      <c r="K190" s="50">
        <v>220</v>
      </c>
      <c r="L190" s="51">
        <v>70</v>
      </c>
    </row>
    <row r="191" spans="1:12">
      <c r="A191" s="45" t="s">
        <v>200</v>
      </c>
      <c r="B191" s="40" t="s">
        <v>414</v>
      </c>
      <c r="C191" s="49">
        <v>0.4</v>
      </c>
      <c r="D191" s="52">
        <v>0</v>
      </c>
      <c r="E191" s="52">
        <v>0.01</v>
      </c>
      <c r="F191" s="52">
        <v>0</v>
      </c>
      <c r="G191" s="52">
        <v>0.01</v>
      </c>
      <c r="H191" s="43">
        <v>0</v>
      </c>
      <c r="I191" s="50">
        <v>218</v>
      </c>
      <c r="J191" s="50">
        <v>0</v>
      </c>
      <c r="K191" s="50">
        <v>220</v>
      </c>
      <c r="L191" s="51">
        <v>70</v>
      </c>
    </row>
    <row r="192" spans="1:12">
      <c r="A192" s="45" t="s">
        <v>201</v>
      </c>
      <c r="B192" s="40" t="s">
        <v>414</v>
      </c>
      <c r="C192" s="49">
        <v>0.4</v>
      </c>
      <c r="D192" s="52">
        <v>1.3042064384999972E-2</v>
      </c>
      <c r="E192" s="52">
        <v>1.3920682544999976E-2</v>
      </c>
      <c r="F192" s="52">
        <v>1.3042064384999972E-2</v>
      </c>
      <c r="G192" s="52">
        <v>1.3920682544999976E-2</v>
      </c>
      <c r="H192" s="43">
        <v>218</v>
      </c>
      <c r="I192" s="50">
        <v>218</v>
      </c>
      <c r="J192" s="50">
        <v>216</v>
      </c>
      <c r="K192" s="50">
        <v>220</v>
      </c>
      <c r="L192" s="51">
        <v>70</v>
      </c>
    </row>
    <row r="193" spans="1:12">
      <c r="A193" s="45" t="s">
        <v>202</v>
      </c>
      <c r="B193" s="40" t="s">
        <v>414</v>
      </c>
      <c r="C193" s="49">
        <v>0.4</v>
      </c>
      <c r="D193" s="52">
        <v>8.4422281499999974E-2</v>
      </c>
      <c r="E193" s="52">
        <v>9.1291471500000054E-2</v>
      </c>
      <c r="F193" s="52">
        <v>8.4422281499999974E-2</v>
      </c>
      <c r="G193" s="52">
        <v>9.1291471500000054E-2</v>
      </c>
      <c r="H193" s="43">
        <v>218</v>
      </c>
      <c r="I193" s="50">
        <v>218</v>
      </c>
      <c r="J193" s="50">
        <v>216</v>
      </c>
      <c r="K193" s="50">
        <v>220</v>
      </c>
      <c r="L193" s="51">
        <v>70</v>
      </c>
    </row>
    <row r="194" spans="1:12">
      <c r="A194" s="45" t="s">
        <v>203</v>
      </c>
      <c r="B194" s="40" t="s">
        <v>406</v>
      </c>
      <c r="C194" s="49">
        <v>0.4</v>
      </c>
      <c r="D194" s="52">
        <v>1.7334684359999991E-2</v>
      </c>
      <c r="E194" s="52">
        <v>2.1098423745000025E-2</v>
      </c>
      <c r="F194" s="52">
        <v>1.7334684359999991E-2</v>
      </c>
      <c r="G194" s="52">
        <v>2.1098423745000025E-2</v>
      </c>
      <c r="H194" s="43">
        <v>218</v>
      </c>
      <c r="I194" s="50">
        <v>218</v>
      </c>
      <c r="J194" s="50">
        <v>216</v>
      </c>
      <c r="K194" s="50">
        <v>220</v>
      </c>
      <c r="L194" s="51">
        <v>70</v>
      </c>
    </row>
    <row r="195" spans="1:12">
      <c r="A195" s="45" t="s">
        <v>204</v>
      </c>
      <c r="B195" s="40" t="s">
        <v>413</v>
      </c>
      <c r="C195" s="49">
        <v>0.4</v>
      </c>
      <c r="D195" s="52">
        <v>2.4394083500000049E-2</v>
      </c>
      <c r="E195" s="52">
        <v>2.524167600000005E-2</v>
      </c>
      <c r="F195" s="52">
        <v>2.4394083500000049E-2</v>
      </c>
      <c r="G195" s="52">
        <v>2.524167600000005E-2</v>
      </c>
      <c r="H195" s="43">
        <v>218</v>
      </c>
      <c r="I195" s="50">
        <v>218</v>
      </c>
      <c r="J195" s="50">
        <v>216</v>
      </c>
      <c r="K195" s="50">
        <v>220</v>
      </c>
      <c r="L195" s="51">
        <v>70</v>
      </c>
    </row>
    <row r="196" spans="1:12">
      <c r="A196" s="45" t="s">
        <v>205</v>
      </c>
      <c r="B196" s="40" t="s">
        <v>413</v>
      </c>
      <c r="C196" s="49">
        <v>0.4</v>
      </c>
      <c r="D196" s="52">
        <v>4.4057974999999971E-2</v>
      </c>
      <c r="E196" s="52">
        <v>5.6305450999999951E-2</v>
      </c>
      <c r="F196" s="52">
        <v>4.4057974999999971E-2</v>
      </c>
      <c r="G196" s="52">
        <v>5.6305450999999951E-2</v>
      </c>
      <c r="H196" s="43">
        <v>218</v>
      </c>
      <c r="I196" s="50">
        <v>218</v>
      </c>
      <c r="J196" s="50">
        <v>216</v>
      </c>
      <c r="K196" s="50">
        <v>220</v>
      </c>
      <c r="L196" s="51">
        <v>70</v>
      </c>
    </row>
    <row r="197" spans="1:12">
      <c r="A197" s="45" t="s">
        <v>206</v>
      </c>
      <c r="B197" s="40" t="s">
        <v>413</v>
      </c>
      <c r="C197" s="49">
        <v>0.4</v>
      </c>
      <c r="D197" s="52">
        <v>1.8720662999999971E-2</v>
      </c>
      <c r="E197" s="52">
        <v>3.8643417499999999E-2</v>
      </c>
      <c r="F197" s="52">
        <v>1.8720662999999971E-2</v>
      </c>
      <c r="G197" s="52">
        <v>3.8643417499999999E-2</v>
      </c>
      <c r="H197" s="43">
        <v>218</v>
      </c>
      <c r="I197" s="50">
        <v>218</v>
      </c>
      <c r="J197" s="50">
        <v>216</v>
      </c>
      <c r="K197" s="50">
        <v>220</v>
      </c>
      <c r="L197" s="51">
        <v>70</v>
      </c>
    </row>
    <row r="198" spans="1:12">
      <c r="A198" s="45" t="s">
        <v>207</v>
      </c>
      <c r="B198" s="40" t="s">
        <v>413</v>
      </c>
      <c r="C198" s="49">
        <v>0.4</v>
      </c>
      <c r="D198" s="52">
        <v>2.1815233500000031E-2</v>
      </c>
      <c r="E198" s="52">
        <v>3.1808169000000053E-2</v>
      </c>
      <c r="F198" s="52">
        <v>2.1815233500000031E-2</v>
      </c>
      <c r="G198" s="52">
        <v>3.1808169000000053E-2</v>
      </c>
      <c r="H198" s="43">
        <v>218</v>
      </c>
      <c r="I198" s="50">
        <v>218</v>
      </c>
      <c r="J198" s="50">
        <v>216</v>
      </c>
      <c r="K198" s="50">
        <v>220</v>
      </c>
      <c r="L198" s="51">
        <v>70</v>
      </c>
    </row>
    <row r="199" spans="1:12">
      <c r="A199" s="45" t="s">
        <v>208</v>
      </c>
      <c r="B199" s="40" t="s">
        <v>406</v>
      </c>
      <c r="C199" s="49">
        <v>0.4</v>
      </c>
      <c r="D199" s="52">
        <v>0</v>
      </c>
      <c r="E199" s="52">
        <v>0.01</v>
      </c>
      <c r="F199" s="52">
        <v>0</v>
      </c>
      <c r="G199" s="52">
        <v>0.01</v>
      </c>
      <c r="H199" s="43">
        <v>0</v>
      </c>
      <c r="I199" s="50">
        <v>218</v>
      </c>
      <c r="J199" s="50">
        <v>0</v>
      </c>
      <c r="K199" s="50">
        <v>220</v>
      </c>
      <c r="L199" s="51">
        <v>70</v>
      </c>
    </row>
    <row r="200" spans="1:12">
      <c r="A200" s="45" t="s">
        <v>209</v>
      </c>
      <c r="B200" s="40" t="s">
        <v>406</v>
      </c>
      <c r="C200" s="49">
        <v>0.4</v>
      </c>
      <c r="D200" s="52">
        <v>5.1542148999999982E-2</v>
      </c>
      <c r="E200" s="52">
        <v>0.10065271899999995</v>
      </c>
      <c r="F200" s="52">
        <v>5.1542148999999982E-2</v>
      </c>
      <c r="G200" s="52">
        <v>0.10065271899999995</v>
      </c>
      <c r="H200" s="43">
        <v>218</v>
      </c>
      <c r="I200" s="50">
        <v>218</v>
      </c>
      <c r="J200" s="50">
        <v>216</v>
      </c>
      <c r="K200" s="50">
        <v>220</v>
      </c>
      <c r="L200" s="51">
        <v>70</v>
      </c>
    </row>
    <row r="201" spans="1:12">
      <c r="A201" s="45" t="s">
        <v>210</v>
      </c>
      <c r="B201" s="40" t="s">
        <v>413</v>
      </c>
      <c r="C201" s="49">
        <v>0.4</v>
      </c>
      <c r="D201" s="52">
        <v>6.0680309500000029E-2</v>
      </c>
      <c r="E201" s="52">
        <v>6.3328944500000039E-2</v>
      </c>
      <c r="F201" s="52">
        <v>6.0680309500000029E-2</v>
      </c>
      <c r="G201" s="52">
        <v>6.3328944500000039E-2</v>
      </c>
      <c r="H201" s="43">
        <v>218</v>
      </c>
      <c r="I201" s="50">
        <v>218</v>
      </c>
      <c r="J201" s="50">
        <v>216</v>
      </c>
      <c r="K201" s="50">
        <v>220</v>
      </c>
      <c r="L201" s="51">
        <v>70</v>
      </c>
    </row>
    <row r="202" spans="1:12">
      <c r="A202" s="45" t="s">
        <v>211</v>
      </c>
      <c r="B202" s="40" t="s">
        <v>406</v>
      </c>
      <c r="C202" s="49">
        <v>0.4</v>
      </c>
      <c r="D202" s="52">
        <v>0.01</v>
      </c>
      <c r="E202" s="52">
        <v>0.01</v>
      </c>
      <c r="F202" s="52">
        <v>0.01</v>
      </c>
      <c r="G202" s="52">
        <v>0.01</v>
      </c>
      <c r="H202" s="43">
        <v>218</v>
      </c>
      <c r="I202" s="50">
        <v>218</v>
      </c>
      <c r="J202" s="50">
        <v>216</v>
      </c>
      <c r="K202" s="50">
        <v>220</v>
      </c>
      <c r="L202" s="51">
        <v>70</v>
      </c>
    </row>
    <row r="203" spans="1:12">
      <c r="A203" s="45" t="s">
        <v>212</v>
      </c>
      <c r="B203" s="40" t="s">
        <v>413</v>
      </c>
      <c r="C203" s="49">
        <v>0.4</v>
      </c>
      <c r="D203" s="52">
        <v>0</v>
      </c>
      <c r="E203" s="52">
        <v>0.01</v>
      </c>
      <c r="F203" s="52">
        <v>0</v>
      </c>
      <c r="G203" s="52">
        <v>0.01</v>
      </c>
      <c r="H203" s="43">
        <v>0</v>
      </c>
      <c r="I203" s="50">
        <v>218</v>
      </c>
      <c r="J203" s="50">
        <v>0</v>
      </c>
      <c r="K203" s="50">
        <v>220</v>
      </c>
      <c r="L203" s="51">
        <v>70</v>
      </c>
    </row>
    <row r="204" spans="1:12">
      <c r="A204" s="45" t="s">
        <v>213</v>
      </c>
      <c r="B204" s="40" t="s">
        <v>406</v>
      </c>
      <c r="C204" s="49">
        <v>0.4</v>
      </c>
      <c r="D204" s="52">
        <v>2.3626483965000021E-2</v>
      </c>
      <c r="E204" s="52">
        <v>6.7817300039999973E-2</v>
      </c>
      <c r="F204" s="52">
        <v>2.3626483965000021E-2</v>
      </c>
      <c r="G204" s="52">
        <v>6.7817300039999973E-2</v>
      </c>
      <c r="H204" s="43">
        <v>218</v>
      </c>
      <c r="I204" s="50">
        <v>218</v>
      </c>
      <c r="J204" s="50">
        <v>216</v>
      </c>
      <c r="K204" s="50">
        <v>220</v>
      </c>
      <c r="L204" s="51">
        <v>70</v>
      </c>
    </row>
    <row r="205" spans="1:12">
      <c r="A205" s="45" t="s">
        <v>214</v>
      </c>
      <c r="B205" s="40" t="s">
        <v>406</v>
      </c>
      <c r="C205" s="49">
        <v>0.4</v>
      </c>
      <c r="D205" s="52">
        <v>0</v>
      </c>
      <c r="E205" s="52">
        <v>1.0908726000000035E-2</v>
      </c>
      <c r="F205" s="52">
        <v>0</v>
      </c>
      <c r="G205" s="52">
        <v>1.0908726000000035E-2</v>
      </c>
      <c r="H205" s="43">
        <v>0</v>
      </c>
      <c r="I205" s="50">
        <v>218</v>
      </c>
      <c r="J205" s="50">
        <v>0</v>
      </c>
      <c r="K205" s="50">
        <v>220</v>
      </c>
      <c r="L205" s="51">
        <v>70</v>
      </c>
    </row>
    <row r="206" spans="1:12">
      <c r="A206" s="45" t="s">
        <v>215</v>
      </c>
      <c r="B206" s="40" t="s">
        <v>414</v>
      </c>
      <c r="C206" s="49">
        <v>0.4</v>
      </c>
      <c r="D206" s="52">
        <v>0.01</v>
      </c>
      <c r="E206" s="52">
        <v>0.01</v>
      </c>
      <c r="F206" s="52">
        <v>0.01</v>
      </c>
      <c r="G206" s="52">
        <v>0.01</v>
      </c>
      <c r="H206" s="43">
        <v>218</v>
      </c>
      <c r="I206" s="50">
        <v>218</v>
      </c>
      <c r="J206" s="50">
        <v>216</v>
      </c>
      <c r="K206" s="50">
        <v>220</v>
      </c>
      <c r="L206" s="51">
        <v>70</v>
      </c>
    </row>
    <row r="207" spans="1:12">
      <c r="A207" s="45" t="s">
        <v>216</v>
      </c>
      <c r="B207" s="40" t="s">
        <v>413</v>
      </c>
      <c r="C207" s="49">
        <v>0.4</v>
      </c>
      <c r="D207" s="52">
        <v>0</v>
      </c>
      <c r="E207" s="52">
        <v>0.01</v>
      </c>
      <c r="F207" s="52">
        <v>0</v>
      </c>
      <c r="G207" s="52">
        <v>0.01</v>
      </c>
      <c r="H207" s="43">
        <v>0</v>
      </c>
      <c r="I207" s="50">
        <v>218</v>
      </c>
      <c r="J207" s="50">
        <v>0</v>
      </c>
      <c r="K207" s="50">
        <v>220</v>
      </c>
      <c r="L207" s="51">
        <v>70</v>
      </c>
    </row>
    <row r="208" spans="1:12">
      <c r="A208" s="45" t="s">
        <v>217</v>
      </c>
      <c r="B208" s="40" t="s">
        <v>406</v>
      </c>
      <c r="C208" s="49">
        <v>0.4</v>
      </c>
      <c r="D208" s="52">
        <v>1.4956856399999975E-2</v>
      </c>
      <c r="E208" s="52">
        <v>0.01</v>
      </c>
      <c r="F208" s="52">
        <v>1.4956856399999975E-2</v>
      </c>
      <c r="G208" s="52">
        <v>0.01</v>
      </c>
      <c r="H208" s="43">
        <v>218</v>
      </c>
      <c r="I208" s="50">
        <v>218</v>
      </c>
      <c r="J208" s="50">
        <v>216</v>
      </c>
      <c r="K208" s="50">
        <v>220</v>
      </c>
      <c r="L208" s="51">
        <v>70</v>
      </c>
    </row>
    <row r="209" spans="1:12">
      <c r="A209" s="45" t="s">
        <v>218</v>
      </c>
      <c r="B209" s="40" t="s">
        <v>414</v>
      </c>
      <c r="C209" s="49">
        <v>0.4</v>
      </c>
      <c r="D209" s="52">
        <v>1.0693224300000016E-2</v>
      </c>
      <c r="E209" s="52">
        <v>2.5896999300000001E-2</v>
      </c>
      <c r="F209" s="52">
        <v>1.0693224300000016E-2</v>
      </c>
      <c r="G209" s="52">
        <v>2.5896999300000001E-2</v>
      </c>
      <c r="H209" s="43">
        <v>218</v>
      </c>
      <c r="I209" s="50">
        <v>218</v>
      </c>
      <c r="J209" s="50">
        <v>216</v>
      </c>
      <c r="K209" s="50">
        <v>220</v>
      </c>
      <c r="L209" s="51">
        <v>70</v>
      </c>
    </row>
    <row r="210" spans="1:12">
      <c r="A210" s="45" t="s">
        <v>219</v>
      </c>
      <c r="B210" s="40" t="s">
        <v>406</v>
      </c>
      <c r="C210" s="49">
        <v>0.4</v>
      </c>
      <c r="D210" s="52">
        <v>0</v>
      </c>
      <c r="E210" s="52">
        <v>1.0365279599999977E-2</v>
      </c>
      <c r="F210" s="52">
        <v>0</v>
      </c>
      <c r="G210" s="52">
        <v>1.0365279599999977E-2</v>
      </c>
      <c r="H210" s="43">
        <v>0</v>
      </c>
      <c r="I210" s="50">
        <v>218</v>
      </c>
      <c r="J210" s="50">
        <v>0</v>
      </c>
      <c r="K210" s="50">
        <v>220</v>
      </c>
      <c r="L210" s="51">
        <v>70</v>
      </c>
    </row>
    <row r="211" spans="1:12">
      <c r="A211" s="45" t="s">
        <v>220</v>
      </c>
      <c r="B211" s="40" t="s">
        <v>413</v>
      </c>
      <c r="C211" s="49">
        <v>0.4</v>
      </c>
      <c r="D211" s="52">
        <v>0.01</v>
      </c>
      <c r="E211" s="52">
        <v>0.01</v>
      </c>
      <c r="F211" s="52">
        <v>0.01</v>
      </c>
      <c r="G211" s="52">
        <v>0.01</v>
      </c>
      <c r="H211" s="43">
        <v>218</v>
      </c>
      <c r="I211" s="50">
        <v>218</v>
      </c>
      <c r="J211" s="50">
        <v>216</v>
      </c>
      <c r="K211" s="50">
        <v>220</v>
      </c>
      <c r="L211" s="51">
        <v>70</v>
      </c>
    </row>
    <row r="212" spans="1:12">
      <c r="A212" s="45" t="s">
        <v>221</v>
      </c>
      <c r="B212" s="40" t="s">
        <v>406</v>
      </c>
      <c r="C212" s="49">
        <v>0.4</v>
      </c>
      <c r="D212" s="52">
        <v>0</v>
      </c>
      <c r="E212" s="52">
        <v>9.2028161500000039E-2</v>
      </c>
      <c r="F212" s="52">
        <v>0</v>
      </c>
      <c r="G212" s="52">
        <v>9.2028161500000039E-2</v>
      </c>
      <c r="H212" s="43">
        <v>0</v>
      </c>
      <c r="I212" s="50">
        <v>218</v>
      </c>
      <c r="J212" s="50">
        <v>0</v>
      </c>
      <c r="K212" s="50">
        <v>220</v>
      </c>
      <c r="L212" s="51">
        <v>70</v>
      </c>
    </row>
    <row r="213" spans="1:12">
      <c r="A213" s="45" t="s">
        <v>222</v>
      </c>
      <c r="B213" s="40" t="s">
        <v>413</v>
      </c>
      <c r="C213" s="49">
        <v>0.4</v>
      </c>
      <c r="D213" s="52">
        <v>7.2167693000000033E-2</v>
      </c>
      <c r="E213" s="52">
        <v>6.6904427999999974E-2</v>
      </c>
      <c r="F213" s="52">
        <v>7.2167693000000033E-2</v>
      </c>
      <c r="G213" s="52">
        <v>6.6904427999999974E-2</v>
      </c>
      <c r="H213" s="43">
        <v>218</v>
      </c>
      <c r="I213" s="50">
        <v>218</v>
      </c>
      <c r="J213" s="50">
        <v>216</v>
      </c>
      <c r="K213" s="50">
        <v>220</v>
      </c>
      <c r="L213" s="51">
        <v>70</v>
      </c>
    </row>
    <row r="214" spans="1:12">
      <c r="A214" s="45" t="s">
        <v>223</v>
      </c>
      <c r="B214" s="40" t="s">
        <v>413</v>
      </c>
      <c r="C214" s="49">
        <v>0.4</v>
      </c>
      <c r="D214" s="52">
        <v>7.4177947199999913E-2</v>
      </c>
      <c r="E214" s="52">
        <v>8.7195750399999924E-2</v>
      </c>
      <c r="F214" s="52">
        <v>7.4177947199999913E-2</v>
      </c>
      <c r="G214" s="52">
        <v>8.7195750399999924E-2</v>
      </c>
      <c r="H214" s="43">
        <v>218</v>
      </c>
      <c r="I214" s="50">
        <v>218</v>
      </c>
      <c r="J214" s="50">
        <v>216</v>
      </c>
      <c r="K214" s="50">
        <v>220</v>
      </c>
      <c r="L214" s="51">
        <v>70</v>
      </c>
    </row>
    <row r="215" spans="1:12">
      <c r="A215" s="45" t="s">
        <v>224</v>
      </c>
      <c r="B215" s="40" t="s">
        <v>413</v>
      </c>
      <c r="C215" s="49">
        <v>0.4</v>
      </c>
      <c r="D215" s="52">
        <v>2.3022626000000046E-2</v>
      </c>
      <c r="E215" s="52">
        <v>1.9216647499999961E-2</v>
      </c>
      <c r="F215" s="52">
        <v>2.3022626000000046E-2</v>
      </c>
      <c r="G215" s="52">
        <v>1.9216647499999961E-2</v>
      </c>
      <c r="H215" s="43">
        <v>218</v>
      </c>
      <c r="I215" s="50">
        <v>218</v>
      </c>
      <c r="J215" s="50">
        <v>216</v>
      </c>
      <c r="K215" s="50">
        <v>220</v>
      </c>
      <c r="L215" s="51">
        <v>70</v>
      </c>
    </row>
    <row r="216" spans="1:12">
      <c r="A216" s="45" t="s">
        <v>225</v>
      </c>
      <c r="B216" s="40" t="s">
        <v>406</v>
      </c>
      <c r="C216" s="49">
        <v>0.4</v>
      </c>
      <c r="D216" s="52">
        <v>9.806087400000002E-2</v>
      </c>
      <c r="E216" s="52">
        <v>9.7769200200000003E-2</v>
      </c>
      <c r="F216" s="52">
        <v>9.806087400000002E-2</v>
      </c>
      <c r="G216" s="52">
        <v>9.7769200200000003E-2</v>
      </c>
      <c r="H216" s="43">
        <v>218</v>
      </c>
      <c r="I216" s="50">
        <v>218</v>
      </c>
      <c r="J216" s="50">
        <v>216</v>
      </c>
      <c r="K216" s="50">
        <v>220</v>
      </c>
      <c r="L216" s="51">
        <v>70</v>
      </c>
    </row>
    <row r="217" spans="1:12">
      <c r="A217" s="45" t="s">
        <v>226</v>
      </c>
      <c r="B217" s="40" t="s">
        <v>413</v>
      </c>
      <c r="C217" s="49">
        <v>0.4</v>
      </c>
      <c r="D217" s="52">
        <v>0</v>
      </c>
      <c r="E217" s="52">
        <v>1.0456899999999989E-2</v>
      </c>
      <c r="F217" s="52">
        <v>0</v>
      </c>
      <c r="G217" s="52">
        <v>1.0456899999999989E-2</v>
      </c>
      <c r="H217" s="43">
        <v>0</v>
      </c>
      <c r="I217" s="50">
        <v>218</v>
      </c>
      <c r="J217" s="50">
        <v>0</v>
      </c>
      <c r="K217" s="50">
        <v>220</v>
      </c>
      <c r="L217" s="51">
        <v>70</v>
      </c>
    </row>
    <row r="218" spans="1:12">
      <c r="A218" s="45" t="s">
        <v>227</v>
      </c>
      <c r="B218" s="40" t="s">
        <v>413</v>
      </c>
      <c r="C218" s="49">
        <v>0.4</v>
      </c>
      <c r="D218" s="52">
        <v>5.5131118399999936E-2</v>
      </c>
      <c r="E218" s="52">
        <v>7.5921160000000043E-2</v>
      </c>
      <c r="F218" s="52">
        <v>5.5131118399999936E-2</v>
      </c>
      <c r="G218" s="52">
        <v>7.5921160000000043E-2</v>
      </c>
      <c r="H218" s="43">
        <v>218</v>
      </c>
      <c r="I218" s="50">
        <v>218</v>
      </c>
      <c r="J218" s="50">
        <v>216</v>
      </c>
      <c r="K218" s="50">
        <v>220</v>
      </c>
      <c r="L218" s="51">
        <v>70</v>
      </c>
    </row>
    <row r="219" spans="1:12">
      <c r="A219" s="45" t="s">
        <v>228</v>
      </c>
      <c r="B219" s="40" t="s">
        <v>406</v>
      </c>
      <c r="C219" s="49">
        <v>0.4</v>
      </c>
      <c r="D219" s="52">
        <v>0</v>
      </c>
      <c r="E219" s="52">
        <v>4.4884984724999986E-2</v>
      </c>
      <c r="F219" s="52">
        <v>0</v>
      </c>
      <c r="G219" s="52">
        <v>4.4884984724999986E-2</v>
      </c>
      <c r="H219" s="43">
        <v>0</v>
      </c>
      <c r="I219" s="50">
        <v>218</v>
      </c>
      <c r="J219" s="50">
        <v>0</v>
      </c>
      <c r="K219" s="50">
        <v>220</v>
      </c>
      <c r="L219" s="51">
        <v>70</v>
      </c>
    </row>
    <row r="220" spans="1:12">
      <c r="A220" s="45" t="s">
        <v>229</v>
      </c>
      <c r="B220" s="40" t="s">
        <v>413</v>
      </c>
      <c r="C220" s="49">
        <v>0.4</v>
      </c>
      <c r="D220" s="52">
        <v>1.253471049999999E-2</v>
      </c>
      <c r="E220" s="52">
        <v>1.8964247500000031E-2</v>
      </c>
      <c r="F220" s="52">
        <v>1.253471049999999E-2</v>
      </c>
      <c r="G220" s="52">
        <v>1.8964247500000031E-2</v>
      </c>
      <c r="H220" s="43">
        <v>218</v>
      </c>
      <c r="I220" s="50">
        <v>218</v>
      </c>
      <c r="J220" s="50">
        <v>216</v>
      </c>
      <c r="K220" s="50">
        <v>220</v>
      </c>
      <c r="L220" s="51">
        <v>70</v>
      </c>
    </row>
    <row r="221" spans="1:12">
      <c r="A221" s="45" t="s">
        <v>230</v>
      </c>
      <c r="B221" s="40" t="s">
        <v>406</v>
      </c>
      <c r="C221" s="49">
        <v>0.4</v>
      </c>
      <c r="D221" s="52">
        <v>0</v>
      </c>
      <c r="E221" s="52">
        <v>1.3133522429999996E-2</v>
      </c>
      <c r="F221" s="52">
        <v>0</v>
      </c>
      <c r="G221" s="52">
        <v>1.3133522429999996E-2</v>
      </c>
      <c r="H221" s="43">
        <v>0</v>
      </c>
      <c r="I221" s="50">
        <v>218</v>
      </c>
      <c r="J221" s="50">
        <v>0</v>
      </c>
      <c r="K221" s="50">
        <v>220</v>
      </c>
      <c r="L221" s="51">
        <v>70</v>
      </c>
    </row>
    <row r="222" spans="1:12">
      <c r="A222" s="45" t="s">
        <v>231</v>
      </c>
      <c r="B222" s="40" t="s">
        <v>414</v>
      </c>
      <c r="C222" s="49">
        <v>0.4</v>
      </c>
      <c r="D222" s="52">
        <v>0</v>
      </c>
      <c r="E222" s="52">
        <v>0.01</v>
      </c>
      <c r="F222" s="52">
        <v>0</v>
      </c>
      <c r="G222" s="52">
        <v>0.01</v>
      </c>
      <c r="H222" s="43">
        <v>0</v>
      </c>
      <c r="I222" s="50">
        <v>218</v>
      </c>
      <c r="J222" s="50">
        <v>0</v>
      </c>
      <c r="K222" s="50">
        <v>220</v>
      </c>
      <c r="L222" s="51">
        <v>70</v>
      </c>
    </row>
    <row r="223" spans="1:12">
      <c r="A223" s="45" t="s">
        <v>232</v>
      </c>
      <c r="B223" s="40" t="s">
        <v>413</v>
      </c>
      <c r="C223" s="49">
        <v>0.4</v>
      </c>
      <c r="D223" s="52">
        <v>0.14498953250000002</v>
      </c>
      <c r="E223" s="52">
        <v>0.15166804850000004</v>
      </c>
      <c r="F223" s="52">
        <v>0.14498953250000002</v>
      </c>
      <c r="G223" s="52">
        <v>0.15166804850000004</v>
      </c>
      <c r="H223" s="43">
        <v>218</v>
      </c>
      <c r="I223" s="50">
        <v>218</v>
      </c>
      <c r="J223" s="50">
        <v>216</v>
      </c>
      <c r="K223" s="50">
        <v>220</v>
      </c>
      <c r="L223" s="51">
        <v>70</v>
      </c>
    </row>
    <row r="224" spans="1:12">
      <c r="A224" s="45" t="s">
        <v>233</v>
      </c>
      <c r="B224" s="40" t="s">
        <v>413</v>
      </c>
      <c r="C224" s="49">
        <v>0.4</v>
      </c>
      <c r="D224" s="52">
        <v>6.2946444000000046E-2</v>
      </c>
      <c r="E224" s="52">
        <v>6.185302550000004E-2</v>
      </c>
      <c r="F224" s="52">
        <v>6.2946444000000046E-2</v>
      </c>
      <c r="G224" s="52">
        <v>6.185302550000004E-2</v>
      </c>
      <c r="H224" s="43">
        <v>218</v>
      </c>
      <c r="I224" s="50">
        <v>218</v>
      </c>
      <c r="J224" s="50">
        <v>216</v>
      </c>
      <c r="K224" s="50">
        <v>220</v>
      </c>
      <c r="L224" s="51">
        <v>70</v>
      </c>
    </row>
    <row r="225" spans="1:12">
      <c r="A225" s="45" t="s">
        <v>234</v>
      </c>
      <c r="B225" s="40" t="s">
        <v>406</v>
      </c>
      <c r="C225" s="49">
        <v>0.4</v>
      </c>
      <c r="D225" s="52">
        <v>0</v>
      </c>
      <c r="E225" s="52">
        <v>4.4258156775000015E-2</v>
      </c>
      <c r="F225" s="52">
        <v>0</v>
      </c>
      <c r="G225" s="52">
        <v>4.4258156775000015E-2</v>
      </c>
      <c r="H225" s="43">
        <v>0</v>
      </c>
      <c r="I225" s="50">
        <v>218</v>
      </c>
      <c r="J225" s="50">
        <v>0</v>
      </c>
      <c r="K225" s="50">
        <v>220</v>
      </c>
      <c r="L225" s="51">
        <v>70</v>
      </c>
    </row>
    <row r="226" spans="1:12">
      <c r="A226" s="45" t="s">
        <v>235</v>
      </c>
      <c r="B226" s="40" t="s">
        <v>413</v>
      </c>
      <c r="C226" s="49">
        <v>0.4</v>
      </c>
      <c r="D226" s="52">
        <v>1.6589213000000047E-2</v>
      </c>
      <c r="E226" s="52">
        <v>1.3465535000000027E-2</v>
      </c>
      <c r="F226" s="52">
        <v>1.6589213000000047E-2</v>
      </c>
      <c r="G226" s="52">
        <v>1.3465535000000027E-2</v>
      </c>
      <c r="H226" s="43">
        <v>218</v>
      </c>
      <c r="I226" s="50">
        <v>218</v>
      </c>
      <c r="J226" s="50">
        <v>216</v>
      </c>
      <c r="K226" s="50">
        <v>220</v>
      </c>
      <c r="L226" s="51">
        <v>70</v>
      </c>
    </row>
    <row r="227" spans="1:12">
      <c r="A227" s="45" t="s">
        <v>236</v>
      </c>
      <c r="B227" s="40" t="s">
        <v>406</v>
      </c>
      <c r="C227" s="49">
        <v>0.4</v>
      </c>
      <c r="D227" s="52">
        <v>7.821357050000001E-2</v>
      </c>
      <c r="E227" s="52">
        <v>7.2962195500000049E-2</v>
      </c>
      <c r="F227" s="52">
        <v>7.821357050000001E-2</v>
      </c>
      <c r="G227" s="52">
        <v>7.2962195500000049E-2</v>
      </c>
      <c r="H227" s="43">
        <v>218</v>
      </c>
      <c r="I227" s="50">
        <v>218</v>
      </c>
      <c r="J227" s="50">
        <v>216</v>
      </c>
      <c r="K227" s="50">
        <v>220</v>
      </c>
      <c r="L227" s="51">
        <v>70</v>
      </c>
    </row>
    <row r="228" spans="1:12">
      <c r="A228" s="45" t="s">
        <v>237</v>
      </c>
      <c r="B228" s="40" t="s">
        <v>413</v>
      </c>
      <c r="C228" s="49">
        <v>0.4</v>
      </c>
      <c r="D228" s="52">
        <v>5.0796643199999991E-2</v>
      </c>
      <c r="E228" s="52">
        <v>6.5207242400000004E-2</v>
      </c>
      <c r="F228" s="52">
        <v>5.0796643199999991E-2</v>
      </c>
      <c r="G228" s="52">
        <v>6.5207242400000004E-2</v>
      </c>
      <c r="H228" s="43">
        <v>218</v>
      </c>
      <c r="I228" s="50">
        <v>218</v>
      </c>
      <c r="J228" s="50">
        <v>216</v>
      </c>
      <c r="K228" s="50">
        <v>220</v>
      </c>
      <c r="L228" s="51">
        <v>70</v>
      </c>
    </row>
    <row r="229" spans="1:12">
      <c r="A229" s="45" t="s">
        <v>238</v>
      </c>
      <c r="B229" s="40" t="s">
        <v>413</v>
      </c>
      <c r="C229" s="49">
        <v>0.4</v>
      </c>
      <c r="D229" s="52">
        <v>0.01</v>
      </c>
      <c r="E229" s="52">
        <v>1.4429554500000051E-2</v>
      </c>
      <c r="F229" s="52">
        <v>0.01</v>
      </c>
      <c r="G229" s="52">
        <v>1.4429554500000051E-2</v>
      </c>
      <c r="H229" s="43">
        <v>218</v>
      </c>
      <c r="I229" s="50">
        <v>218</v>
      </c>
      <c r="J229" s="50">
        <v>216</v>
      </c>
      <c r="K229" s="50">
        <v>220</v>
      </c>
      <c r="L229" s="51">
        <v>70</v>
      </c>
    </row>
    <row r="230" spans="1:12">
      <c r="A230" s="45" t="s">
        <v>239</v>
      </c>
      <c r="B230" s="40" t="s">
        <v>406</v>
      </c>
      <c r="C230" s="49">
        <v>0.4</v>
      </c>
      <c r="D230" s="52">
        <v>0</v>
      </c>
      <c r="E230" s="52">
        <v>0.01</v>
      </c>
      <c r="F230" s="52">
        <v>0</v>
      </c>
      <c r="G230" s="52">
        <v>0.01</v>
      </c>
      <c r="H230" s="43">
        <v>0</v>
      </c>
      <c r="I230" s="50">
        <v>218</v>
      </c>
      <c r="J230" s="50">
        <v>0</v>
      </c>
      <c r="K230" s="50">
        <v>220</v>
      </c>
      <c r="L230" s="51">
        <v>70</v>
      </c>
    </row>
    <row r="231" spans="1:12">
      <c r="A231" s="45" t="s">
        <v>240</v>
      </c>
      <c r="B231" s="40" t="s">
        <v>406</v>
      </c>
      <c r="C231" s="49">
        <v>0.4</v>
      </c>
      <c r="D231" s="52">
        <v>8.2642485870000018E-2</v>
      </c>
      <c r="E231" s="52">
        <v>9.8468860770000027E-2</v>
      </c>
      <c r="F231" s="52">
        <v>8.2642485870000018E-2</v>
      </c>
      <c r="G231" s="52">
        <v>9.8468860770000027E-2</v>
      </c>
      <c r="H231" s="43">
        <v>218</v>
      </c>
      <c r="I231" s="50">
        <v>218</v>
      </c>
      <c r="J231" s="50">
        <v>216</v>
      </c>
      <c r="K231" s="50">
        <v>220</v>
      </c>
      <c r="L231" s="51">
        <v>70</v>
      </c>
    </row>
    <row r="232" spans="1:12">
      <c r="A232" s="45" t="s">
        <v>241</v>
      </c>
      <c r="B232" s="40" t="s">
        <v>406</v>
      </c>
      <c r="C232" s="49">
        <v>0.4</v>
      </c>
      <c r="D232" s="52">
        <v>6.3306437000000049E-2</v>
      </c>
      <c r="E232" s="52">
        <v>6.7259757999999947E-2</v>
      </c>
      <c r="F232" s="52">
        <v>6.3306437000000049E-2</v>
      </c>
      <c r="G232" s="52">
        <v>6.7259757999999947E-2</v>
      </c>
      <c r="H232" s="43">
        <v>218</v>
      </c>
      <c r="I232" s="50">
        <v>218</v>
      </c>
      <c r="J232" s="50">
        <v>216</v>
      </c>
      <c r="K232" s="50">
        <v>220</v>
      </c>
      <c r="L232" s="51">
        <v>70</v>
      </c>
    </row>
    <row r="233" spans="1:12">
      <c r="A233" s="45" t="s">
        <v>242</v>
      </c>
      <c r="B233" s="40" t="s">
        <v>406</v>
      </c>
      <c r="C233" s="49">
        <v>0.4</v>
      </c>
      <c r="D233" s="52">
        <v>0.01</v>
      </c>
      <c r="E233" s="52">
        <v>0.01</v>
      </c>
      <c r="F233" s="52">
        <v>0.01</v>
      </c>
      <c r="G233" s="52">
        <v>0.01</v>
      </c>
      <c r="H233" s="43">
        <v>218</v>
      </c>
      <c r="I233" s="50">
        <v>218</v>
      </c>
      <c r="J233" s="50">
        <v>216</v>
      </c>
      <c r="K233" s="50">
        <v>220</v>
      </c>
      <c r="L233" s="51">
        <v>70</v>
      </c>
    </row>
    <row r="234" spans="1:12">
      <c r="A234" s="45" t="s">
        <v>243</v>
      </c>
      <c r="B234" s="40" t="s">
        <v>413</v>
      </c>
      <c r="C234" s="49">
        <v>0.4</v>
      </c>
      <c r="D234" s="52">
        <v>9.0602477999999986E-2</v>
      </c>
      <c r="E234" s="52">
        <v>0.11232692300000002</v>
      </c>
      <c r="F234" s="52">
        <v>9.0602477999999986E-2</v>
      </c>
      <c r="G234" s="52">
        <v>0.11232692300000002</v>
      </c>
      <c r="H234" s="43">
        <v>218</v>
      </c>
      <c r="I234" s="50">
        <v>218</v>
      </c>
      <c r="J234" s="50">
        <v>216</v>
      </c>
      <c r="K234" s="50">
        <v>220</v>
      </c>
      <c r="L234" s="51">
        <v>70</v>
      </c>
    </row>
    <row r="235" spans="1:12">
      <c r="A235" s="45" t="s">
        <v>244</v>
      </c>
      <c r="B235" s="40" t="s">
        <v>413</v>
      </c>
      <c r="C235" s="49">
        <v>0.4</v>
      </c>
      <c r="D235" s="52">
        <v>1.0738792499999983E-2</v>
      </c>
      <c r="E235" s="52">
        <v>2.5444165000000019E-2</v>
      </c>
      <c r="F235" s="52">
        <v>1.0738792499999983E-2</v>
      </c>
      <c r="G235" s="52">
        <v>2.5444165000000019E-2</v>
      </c>
      <c r="H235" s="43">
        <v>218</v>
      </c>
      <c r="I235" s="50">
        <v>218</v>
      </c>
      <c r="J235" s="50">
        <v>216</v>
      </c>
      <c r="K235" s="50">
        <v>220</v>
      </c>
      <c r="L235" s="51">
        <v>70</v>
      </c>
    </row>
    <row r="236" spans="1:12">
      <c r="A236" s="45" t="s">
        <v>245</v>
      </c>
      <c r="B236" s="40" t="s">
        <v>406</v>
      </c>
      <c r="C236" s="49">
        <v>0.4</v>
      </c>
      <c r="D236" s="52">
        <v>0</v>
      </c>
      <c r="E236" s="52">
        <v>3.3762002715000024E-2</v>
      </c>
      <c r="F236" s="52">
        <v>0</v>
      </c>
      <c r="G236" s="52">
        <v>3.3762002715000024E-2</v>
      </c>
      <c r="H236" s="43">
        <v>0</v>
      </c>
      <c r="I236" s="50">
        <v>218</v>
      </c>
      <c r="J236" s="50">
        <v>0</v>
      </c>
      <c r="K236" s="50">
        <v>220</v>
      </c>
      <c r="L236" s="51">
        <v>70</v>
      </c>
    </row>
    <row r="237" spans="1:12">
      <c r="A237" s="45" t="s">
        <v>246</v>
      </c>
      <c r="B237" s="40" t="s">
        <v>413</v>
      </c>
      <c r="C237" s="49">
        <v>0.4</v>
      </c>
      <c r="D237" s="52">
        <v>0.01</v>
      </c>
      <c r="E237" s="52">
        <v>1.0492525999999947E-2</v>
      </c>
      <c r="F237" s="52">
        <v>0.01</v>
      </c>
      <c r="G237" s="52">
        <v>1.0492525999999947E-2</v>
      </c>
      <c r="H237" s="43">
        <v>218</v>
      </c>
      <c r="I237" s="50">
        <v>218</v>
      </c>
      <c r="J237" s="50">
        <v>216</v>
      </c>
      <c r="K237" s="50">
        <v>220</v>
      </c>
      <c r="L237" s="51">
        <v>70</v>
      </c>
    </row>
    <row r="238" spans="1:12">
      <c r="A238" s="45" t="s">
        <v>247</v>
      </c>
      <c r="B238" s="40" t="s">
        <v>413</v>
      </c>
      <c r="C238" s="49">
        <v>0.4</v>
      </c>
      <c r="D238" s="52">
        <v>6.2885957999999964E-2</v>
      </c>
      <c r="E238" s="52">
        <v>5.7615089000000015E-2</v>
      </c>
      <c r="F238" s="52">
        <v>6.2885957999999964E-2</v>
      </c>
      <c r="G238" s="52">
        <v>5.7615089000000015E-2</v>
      </c>
      <c r="H238" s="43">
        <v>218</v>
      </c>
      <c r="I238" s="50">
        <v>218</v>
      </c>
      <c r="J238" s="50">
        <v>216</v>
      </c>
      <c r="K238" s="50">
        <v>220</v>
      </c>
      <c r="L238" s="51">
        <v>70</v>
      </c>
    </row>
    <row r="239" spans="1:12">
      <c r="A239" s="45" t="s">
        <v>248</v>
      </c>
      <c r="B239" s="40" t="s">
        <v>406</v>
      </c>
      <c r="C239" s="49">
        <v>0.4</v>
      </c>
      <c r="D239" s="52">
        <v>8.2961336699999999E-2</v>
      </c>
      <c r="E239" s="52">
        <v>9.0466691700000018E-2</v>
      </c>
      <c r="F239" s="52">
        <v>8.2961336699999999E-2</v>
      </c>
      <c r="G239" s="52">
        <v>9.0466691700000018E-2</v>
      </c>
      <c r="H239" s="43">
        <v>218</v>
      </c>
      <c r="I239" s="50">
        <v>218</v>
      </c>
      <c r="J239" s="50">
        <v>216</v>
      </c>
      <c r="K239" s="50">
        <v>220</v>
      </c>
      <c r="L239" s="51">
        <v>70</v>
      </c>
    </row>
    <row r="240" spans="1:12">
      <c r="A240" s="45" t="s">
        <v>249</v>
      </c>
      <c r="B240" s="40" t="s">
        <v>406</v>
      </c>
      <c r="C240" s="49">
        <v>0.4</v>
      </c>
      <c r="D240" s="52">
        <v>0</v>
      </c>
      <c r="E240" s="52">
        <v>1.1883526499999974E-2</v>
      </c>
      <c r="F240" s="52">
        <v>0</v>
      </c>
      <c r="G240" s="52">
        <v>1.1883526499999974E-2</v>
      </c>
      <c r="H240" s="43">
        <v>0</v>
      </c>
      <c r="I240" s="50">
        <v>218</v>
      </c>
      <c r="J240" s="50">
        <v>0</v>
      </c>
      <c r="K240" s="50">
        <v>220</v>
      </c>
      <c r="L240" s="51">
        <v>70</v>
      </c>
    </row>
    <row r="241" spans="1:12">
      <c r="A241" s="45" t="s">
        <v>250</v>
      </c>
      <c r="B241" s="40" t="s">
        <v>406</v>
      </c>
      <c r="C241" s="49">
        <v>0.4</v>
      </c>
      <c r="D241" s="52">
        <v>0</v>
      </c>
      <c r="E241" s="52">
        <v>4.1700168899999987E-2</v>
      </c>
      <c r="F241" s="52">
        <v>0</v>
      </c>
      <c r="G241" s="52">
        <v>4.1700168899999987E-2</v>
      </c>
      <c r="H241" s="43">
        <v>0</v>
      </c>
      <c r="I241" s="50">
        <v>218</v>
      </c>
      <c r="J241" s="50">
        <v>0</v>
      </c>
      <c r="K241" s="50">
        <v>220</v>
      </c>
      <c r="L241" s="51">
        <v>70</v>
      </c>
    </row>
    <row r="242" spans="1:12">
      <c r="A242" s="45" t="s">
        <v>251</v>
      </c>
      <c r="B242" s="40" t="s">
        <v>406</v>
      </c>
      <c r="C242" s="49">
        <v>0.4</v>
      </c>
      <c r="D242" s="52">
        <v>0.01</v>
      </c>
      <c r="E242" s="52">
        <v>1.9450332405000031E-2</v>
      </c>
      <c r="F242" s="52">
        <v>0.01</v>
      </c>
      <c r="G242" s="52">
        <v>1.9450332405000031E-2</v>
      </c>
      <c r="H242" s="43">
        <v>218</v>
      </c>
      <c r="I242" s="50">
        <v>218</v>
      </c>
      <c r="J242" s="50">
        <v>216</v>
      </c>
      <c r="K242" s="50">
        <v>220</v>
      </c>
      <c r="L242" s="51">
        <v>70</v>
      </c>
    </row>
    <row r="243" spans="1:12">
      <c r="A243" s="45" t="s">
        <v>252</v>
      </c>
      <c r="B243" s="40" t="s">
        <v>406</v>
      </c>
      <c r="C243" s="49">
        <v>0.4</v>
      </c>
      <c r="D243" s="52">
        <v>0</v>
      </c>
      <c r="E243" s="52">
        <v>2.4623566000000038E-2</v>
      </c>
      <c r="F243" s="52">
        <v>0</v>
      </c>
      <c r="G243" s="52">
        <v>2.4623566000000038E-2</v>
      </c>
      <c r="H243" s="43">
        <v>0</v>
      </c>
      <c r="I243" s="50">
        <v>218</v>
      </c>
      <c r="J243" s="50">
        <v>0</v>
      </c>
      <c r="K243" s="50">
        <v>220</v>
      </c>
      <c r="L243" s="51">
        <v>70</v>
      </c>
    </row>
    <row r="244" spans="1:12">
      <c r="A244" s="45" t="s">
        <v>253</v>
      </c>
      <c r="B244" s="40" t="s">
        <v>414</v>
      </c>
      <c r="C244" s="49">
        <v>0.4</v>
      </c>
      <c r="D244" s="52">
        <v>0.01</v>
      </c>
      <c r="E244" s="52">
        <v>0.01</v>
      </c>
      <c r="F244" s="52">
        <v>0.01</v>
      </c>
      <c r="G244" s="52">
        <v>0.01</v>
      </c>
      <c r="H244" s="43">
        <v>218</v>
      </c>
      <c r="I244" s="50">
        <v>218</v>
      </c>
      <c r="J244" s="50">
        <v>216</v>
      </c>
      <c r="K244" s="50">
        <v>220</v>
      </c>
      <c r="L244" s="51">
        <v>70</v>
      </c>
    </row>
    <row r="245" spans="1:12">
      <c r="A245" s="45" t="s">
        <v>254</v>
      </c>
      <c r="B245" s="40" t="s">
        <v>413</v>
      </c>
      <c r="C245" s="49">
        <v>0.4</v>
      </c>
      <c r="D245" s="52">
        <v>0.13726204850000001</v>
      </c>
      <c r="E245" s="52">
        <v>0.13338775349999998</v>
      </c>
      <c r="F245" s="52">
        <v>0.13726204850000001</v>
      </c>
      <c r="G245" s="52">
        <v>0.13338775349999998</v>
      </c>
      <c r="H245" s="43">
        <v>218</v>
      </c>
      <c r="I245" s="50">
        <v>218</v>
      </c>
      <c r="J245" s="50">
        <v>216</v>
      </c>
      <c r="K245" s="50">
        <v>220</v>
      </c>
      <c r="L245" s="51">
        <v>70</v>
      </c>
    </row>
    <row r="246" spans="1:12">
      <c r="A246" s="45" t="s">
        <v>255</v>
      </c>
      <c r="B246" s="40" t="s">
        <v>413</v>
      </c>
      <c r="C246" s="49">
        <v>0.4</v>
      </c>
      <c r="D246" s="52">
        <v>0.01</v>
      </c>
      <c r="E246" s="52">
        <v>0.01</v>
      </c>
      <c r="F246" s="52">
        <v>0.01</v>
      </c>
      <c r="G246" s="52">
        <v>0.01</v>
      </c>
      <c r="H246" s="43">
        <v>218</v>
      </c>
      <c r="I246" s="50">
        <v>218</v>
      </c>
      <c r="J246" s="50">
        <v>216</v>
      </c>
      <c r="K246" s="50">
        <v>220</v>
      </c>
      <c r="L246" s="51">
        <v>70</v>
      </c>
    </row>
    <row r="247" spans="1:12">
      <c r="A247" s="45" t="s">
        <v>256</v>
      </c>
      <c r="B247" s="40" t="s">
        <v>406</v>
      </c>
      <c r="C247" s="49">
        <v>0.4</v>
      </c>
      <c r="D247" s="52">
        <v>0.01</v>
      </c>
      <c r="E247" s="52">
        <v>0.01</v>
      </c>
      <c r="F247" s="52">
        <v>0.01</v>
      </c>
      <c r="G247" s="52">
        <v>0.01</v>
      </c>
      <c r="H247" s="43">
        <v>218</v>
      </c>
      <c r="I247" s="50">
        <v>218</v>
      </c>
      <c r="J247" s="50">
        <v>216</v>
      </c>
      <c r="K247" s="50">
        <v>220</v>
      </c>
      <c r="L247" s="51">
        <v>70</v>
      </c>
    </row>
    <row r="248" spans="1:12">
      <c r="A248" s="45" t="s">
        <v>257</v>
      </c>
      <c r="B248" s="40" t="s">
        <v>413</v>
      </c>
      <c r="C248" s="49">
        <v>0.4</v>
      </c>
      <c r="D248" s="52">
        <v>3.0913856249999979E-2</v>
      </c>
      <c r="E248" s="52">
        <v>4.0310716499999955E-2</v>
      </c>
      <c r="F248" s="52">
        <v>3.0913856249999979E-2</v>
      </c>
      <c r="G248" s="52">
        <v>4.0310716499999955E-2</v>
      </c>
      <c r="H248" s="43">
        <v>218</v>
      </c>
      <c r="I248" s="50">
        <v>218</v>
      </c>
      <c r="J248" s="50">
        <v>216</v>
      </c>
      <c r="K248" s="50">
        <v>220</v>
      </c>
      <c r="L248" s="51">
        <v>70</v>
      </c>
    </row>
    <row r="249" spans="1:12">
      <c r="A249" s="45" t="s">
        <v>258</v>
      </c>
      <c r="B249" s="40" t="s">
        <v>406</v>
      </c>
      <c r="C249" s="49">
        <v>0.4</v>
      </c>
      <c r="D249" s="52">
        <v>0</v>
      </c>
      <c r="E249" s="52">
        <v>0.01</v>
      </c>
      <c r="F249" s="52">
        <v>0</v>
      </c>
      <c r="G249" s="52">
        <v>0.01</v>
      </c>
      <c r="H249" s="43">
        <v>0</v>
      </c>
      <c r="I249" s="50">
        <v>218</v>
      </c>
      <c r="J249" s="50">
        <v>0</v>
      </c>
      <c r="K249" s="50">
        <v>220</v>
      </c>
      <c r="L249" s="51">
        <v>70</v>
      </c>
    </row>
    <row r="250" spans="1:12">
      <c r="A250" s="45" t="s">
        <v>259</v>
      </c>
      <c r="B250" s="40" t="s">
        <v>413</v>
      </c>
      <c r="C250" s="49">
        <v>0.4</v>
      </c>
      <c r="D250" s="52">
        <v>5.0156098500000031E-2</v>
      </c>
      <c r="E250" s="52">
        <v>4.9560844000000048E-2</v>
      </c>
      <c r="F250" s="52">
        <v>5.0156098500000031E-2</v>
      </c>
      <c r="G250" s="52">
        <v>4.9560844000000048E-2</v>
      </c>
      <c r="H250" s="43">
        <v>218</v>
      </c>
      <c r="I250" s="50">
        <v>218</v>
      </c>
      <c r="J250" s="50">
        <v>216</v>
      </c>
      <c r="K250" s="50">
        <v>220</v>
      </c>
      <c r="L250" s="51">
        <v>70</v>
      </c>
    </row>
    <row r="251" spans="1:12">
      <c r="A251" s="45" t="s">
        <v>260</v>
      </c>
      <c r="B251" s="40" t="s">
        <v>414</v>
      </c>
      <c r="C251" s="49">
        <v>0.4</v>
      </c>
      <c r="D251" s="52">
        <v>4.8519069600000006E-2</v>
      </c>
      <c r="E251" s="52">
        <v>5.0843470499999974E-2</v>
      </c>
      <c r="F251" s="52">
        <v>4.8519069600000006E-2</v>
      </c>
      <c r="G251" s="52">
        <v>5.0843470499999974E-2</v>
      </c>
      <c r="H251" s="43">
        <v>218</v>
      </c>
      <c r="I251" s="50">
        <v>218</v>
      </c>
      <c r="J251" s="50">
        <v>216</v>
      </c>
      <c r="K251" s="50">
        <v>220</v>
      </c>
      <c r="L251" s="51">
        <v>70</v>
      </c>
    </row>
    <row r="252" spans="1:12">
      <c r="A252" s="45" t="s">
        <v>261</v>
      </c>
      <c r="B252" s="40" t="s">
        <v>406</v>
      </c>
      <c r="C252" s="49">
        <v>0.4</v>
      </c>
      <c r="D252" s="52">
        <v>2.0760717285000015E-2</v>
      </c>
      <c r="E252" s="52">
        <v>2.1281295419999971E-2</v>
      </c>
      <c r="F252" s="52">
        <v>2.0760717285000015E-2</v>
      </c>
      <c r="G252" s="52">
        <v>2.1281295419999971E-2</v>
      </c>
      <c r="H252" s="43">
        <v>218</v>
      </c>
      <c r="I252" s="50">
        <v>218</v>
      </c>
      <c r="J252" s="50">
        <v>216</v>
      </c>
      <c r="K252" s="50">
        <v>220</v>
      </c>
      <c r="L252" s="51">
        <v>70</v>
      </c>
    </row>
    <row r="253" spans="1:12">
      <c r="A253" s="45" t="s">
        <v>262</v>
      </c>
      <c r="B253" s="40" t="s">
        <v>414</v>
      </c>
      <c r="C253" s="49">
        <v>0.4</v>
      </c>
      <c r="D253" s="52">
        <v>0</v>
      </c>
      <c r="E253" s="52">
        <v>0.01</v>
      </c>
      <c r="F253" s="52">
        <v>0</v>
      </c>
      <c r="G253" s="52">
        <v>0.01</v>
      </c>
      <c r="H253" s="43">
        <v>0</v>
      </c>
      <c r="I253" s="50">
        <v>218</v>
      </c>
      <c r="J253" s="50">
        <v>0</v>
      </c>
      <c r="K253" s="50">
        <v>220</v>
      </c>
      <c r="L253" s="51">
        <v>70</v>
      </c>
    </row>
    <row r="254" spans="1:12">
      <c r="A254" s="45" t="s">
        <v>263</v>
      </c>
      <c r="B254" s="40" t="s">
        <v>406</v>
      </c>
      <c r="C254" s="49">
        <v>0.4</v>
      </c>
      <c r="D254" s="52">
        <v>8.6077031999999998E-2</v>
      </c>
      <c r="E254" s="52">
        <v>0.1187045184</v>
      </c>
      <c r="F254" s="52">
        <v>8.6077031999999998E-2</v>
      </c>
      <c r="G254" s="52">
        <v>0.1187045184</v>
      </c>
      <c r="H254" s="43">
        <v>218</v>
      </c>
      <c r="I254" s="50">
        <v>218</v>
      </c>
      <c r="J254" s="50">
        <v>216</v>
      </c>
      <c r="K254" s="50">
        <v>220</v>
      </c>
      <c r="L254" s="51">
        <v>70</v>
      </c>
    </row>
    <row r="255" spans="1:12">
      <c r="A255" s="45" t="s">
        <v>264</v>
      </c>
      <c r="B255" s="40" t="s">
        <v>414</v>
      </c>
      <c r="C255" s="49">
        <v>0.4</v>
      </c>
      <c r="D255" s="52">
        <v>2.8127202800000008E-2</v>
      </c>
      <c r="E255" s="52">
        <v>3.971970200000001E-2</v>
      </c>
      <c r="F255" s="52">
        <v>2.8127202800000008E-2</v>
      </c>
      <c r="G255" s="52">
        <v>3.971970200000001E-2</v>
      </c>
      <c r="H255" s="43">
        <v>218</v>
      </c>
      <c r="I255" s="50">
        <v>218</v>
      </c>
      <c r="J255" s="50">
        <v>216</v>
      </c>
      <c r="K255" s="50">
        <v>220</v>
      </c>
      <c r="L255" s="51">
        <v>70</v>
      </c>
    </row>
    <row r="256" spans="1:12">
      <c r="A256" s="45" t="s">
        <v>265</v>
      </c>
      <c r="B256" s="40" t="s">
        <v>406</v>
      </c>
      <c r="C256" s="49">
        <v>0.4</v>
      </c>
      <c r="D256" s="52">
        <v>0</v>
      </c>
      <c r="E256" s="52">
        <v>2.9228602409999985E-2</v>
      </c>
      <c r="F256" s="52">
        <v>0</v>
      </c>
      <c r="G256" s="52">
        <v>2.9228602409999985E-2</v>
      </c>
      <c r="H256" s="43">
        <v>0</v>
      </c>
      <c r="I256" s="50">
        <v>218</v>
      </c>
      <c r="J256" s="50">
        <v>0</v>
      </c>
      <c r="K256" s="50">
        <v>220</v>
      </c>
      <c r="L256" s="51">
        <v>70</v>
      </c>
    </row>
    <row r="257" spans="1:12">
      <c r="A257" s="45" t="s">
        <v>266</v>
      </c>
      <c r="B257" s="40" t="s">
        <v>406</v>
      </c>
      <c r="C257" s="49">
        <v>0.4</v>
      </c>
      <c r="D257" s="52">
        <v>0.01</v>
      </c>
      <c r="E257" s="52">
        <v>1.3033673415000033E-2</v>
      </c>
      <c r="F257" s="52">
        <v>0.01</v>
      </c>
      <c r="G257" s="52">
        <v>1.3033673415000033E-2</v>
      </c>
      <c r="H257" s="43">
        <v>218</v>
      </c>
      <c r="I257" s="50">
        <v>218</v>
      </c>
      <c r="J257" s="50">
        <v>216</v>
      </c>
      <c r="K257" s="50">
        <v>220</v>
      </c>
      <c r="L257" s="51">
        <v>70</v>
      </c>
    </row>
    <row r="258" spans="1:12">
      <c r="A258" s="45" t="s">
        <v>267</v>
      </c>
      <c r="B258" s="40" t="s">
        <v>413</v>
      </c>
      <c r="C258" s="49">
        <v>0.4</v>
      </c>
      <c r="D258" s="52">
        <v>0.01</v>
      </c>
      <c r="E258" s="52">
        <v>1.5284252499999982E-2</v>
      </c>
      <c r="F258" s="52">
        <v>0.01</v>
      </c>
      <c r="G258" s="52">
        <v>1.5284252499999982E-2</v>
      </c>
      <c r="H258" s="43">
        <v>218</v>
      </c>
      <c r="I258" s="50">
        <v>218</v>
      </c>
      <c r="J258" s="50">
        <v>216</v>
      </c>
      <c r="K258" s="50">
        <v>220</v>
      </c>
      <c r="L258" s="51">
        <v>70</v>
      </c>
    </row>
    <row r="259" spans="1:12">
      <c r="A259" s="45" t="s">
        <v>268</v>
      </c>
      <c r="B259" s="40" t="s">
        <v>406</v>
      </c>
      <c r="C259" s="49">
        <v>0.4</v>
      </c>
      <c r="D259" s="52">
        <v>3.5703386400000016E-2</v>
      </c>
      <c r="E259" s="52">
        <v>3.9493590599999975E-2</v>
      </c>
      <c r="F259" s="52">
        <v>3.5703386400000016E-2</v>
      </c>
      <c r="G259" s="52">
        <v>3.9493590599999975E-2</v>
      </c>
      <c r="H259" s="43">
        <v>218</v>
      </c>
      <c r="I259" s="50">
        <v>218</v>
      </c>
      <c r="J259" s="50">
        <v>216</v>
      </c>
      <c r="K259" s="50">
        <v>220</v>
      </c>
      <c r="L259" s="51">
        <v>70</v>
      </c>
    </row>
    <row r="260" spans="1:12">
      <c r="A260" s="45" t="s">
        <v>269</v>
      </c>
      <c r="B260" s="40" t="s">
        <v>414</v>
      </c>
      <c r="C260" s="49">
        <v>0.4</v>
      </c>
      <c r="D260" s="52">
        <v>0.01</v>
      </c>
      <c r="E260" s="52">
        <v>2.138754350000005E-2</v>
      </c>
      <c r="F260" s="52">
        <v>0.01</v>
      </c>
      <c r="G260" s="52">
        <v>2.138754350000005E-2</v>
      </c>
      <c r="H260" s="43">
        <v>218</v>
      </c>
      <c r="I260" s="50">
        <v>218</v>
      </c>
      <c r="J260" s="50">
        <v>216</v>
      </c>
      <c r="K260" s="50">
        <v>220</v>
      </c>
      <c r="L260" s="51">
        <v>70</v>
      </c>
    </row>
    <row r="261" spans="1:12">
      <c r="A261" s="45" t="s">
        <v>270</v>
      </c>
      <c r="B261" s="40" t="s">
        <v>413</v>
      </c>
      <c r="C261" s="49">
        <v>0.4</v>
      </c>
      <c r="D261" s="52">
        <v>2.8754994499999964E-2</v>
      </c>
      <c r="E261" s="52">
        <v>4.0426481000000014E-2</v>
      </c>
      <c r="F261" s="52">
        <v>2.8754994499999964E-2</v>
      </c>
      <c r="G261" s="52">
        <v>4.0426481000000014E-2</v>
      </c>
      <c r="H261" s="43">
        <v>218</v>
      </c>
      <c r="I261" s="50">
        <v>218</v>
      </c>
      <c r="J261" s="50">
        <v>216</v>
      </c>
      <c r="K261" s="50">
        <v>220</v>
      </c>
      <c r="L261" s="51">
        <v>70</v>
      </c>
    </row>
    <row r="262" spans="1:12">
      <c r="A262" s="45" t="s">
        <v>271</v>
      </c>
      <c r="B262" s="40" t="s">
        <v>406</v>
      </c>
      <c r="C262" s="49">
        <v>0.4</v>
      </c>
      <c r="D262" s="52">
        <v>0.01</v>
      </c>
      <c r="E262" s="52">
        <v>1.091652200000004E-2</v>
      </c>
      <c r="F262" s="52">
        <v>0.01</v>
      </c>
      <c r="G262" s="52">
        <v>1.091652200000004E-2</v>
      </c>
      <c r="H262" s="43">
        <v>218</v>
      </c>
      <c r="I262" s="50">
        <v>218</v>
      </c>
      <c r="J262" s="50">
        <v>216</v>
      </c>
      <c r="K262" s="50">
        <v>220</v>
      </c>
      <c r="L262" s="51">
        <v>70</v>
      </c>
    </row>
    <row r="263" spans="1:12">
      <c r="A263" s="45" t="s">
        <v>272</v>
      </c>
      <c r="B263" s="40" t="s">
        <v>406</v>
      </c>
      <c r="C263" s="49">
        <v>0.4</v>
      </c>
      <c r="D263" s="52">
        <v>0</v>
      </c>
      <c r="E263" s="52">
        <v>7.4991500954999971E-2</v>
      </c>
      <c r="F263" s="52">
        <v>0</v>
      </c>
      <c r="G263" s="52">
        <v>7.4991500954999971E-2</v>
      </c>
      <c r="H263" s="43">
        <v>0</v>
      </c>
      <c r="I263" s="50">
        <v>218</v>
      </c>
      <c r="J263" s="50">
        <v>0</v>
      </c>
      <c r="K263" s="50">
        <v>220</v>
      </c>
      <c r="L263" s="51">
        <v>70</v>
      </c>
    </row>
    <row r="264" spans="1:12">
      <c r="A264" s="45" t="s">
        <v>273</v>
      </c>
      <c r="B264" s="40" t="s">
        <v>406</v>
      </c>
      <c r="C264" s="49">
        <v>0.4</v>
      </c>
      <c r="D264" s="52">
        <v>7.8320599999999962E-2</v>
      </c>
      <c r="E264" s="52">
        <v>0.11176153850000003</v>
      </c>
      <c r="F264" s="52">
        <v>7.8320599999999962E-2</v>
      </c>
      <c r="G264" s="52">
        <v>0.11176153850000003</v>
      </c>
      <c r="H264" s="43">
        <v>218</v>
      </c>
      <c r="I264" s="50">
        <v>218</v>
      </c>
      <c r="J264" s="50">
        <v>216</v>
      </c>
      <c r="K264" s="50">
        <v>220</v>
      </c>
      <c r="L264" s="51">
        <v>70</v>
      </c>
    </row>
    <row r="265" spans="1:12">
      <c r="A265" s="45" t="s">
        <v>274</v>
      </c>
      <c r="B265" s="40" t="s">
        <v>414</v>
      </c>
      <c r="C265" s="49">
        <v>0.4</v>
      </c>
      <c r="D265" s="52">
        <v>8.3750899600000039E-2</v>
      </c>
      <c r="E265" s="52">
        <v>9.1498019199999989E-2</v>
      </c>
      <c r="F265" s="52">
        <v>8.3750899600000039E-2</v>
      </c>
      <c r="G265" s="52">
        <v>9.1498019199999989E-2</v>
      </c>
      <c r="H265" s="43">
        <v>218</v>
      </c>
      <c r="I265" s="50">
        <v>218</v>
      </c>
      <c r="J265" s="50">
        <v>216</v>
      </c>
      <c r="K265" s="50">
        <v>220</v>
      </c>
      <c r="L265" s="51">
        <v>70</v>
      </c>
    </row>
    <row r="266" spans="1:12">
      <c r="A266" s="45" t="s">
        <v>275</v>
      </c>
      <c r="B266" s="40" t="s">
        <v>413</v>
      </c>
      <c r="C266" s="49">
        <v>0.4</v>
      </c>
      <c r="D266" s="52">
        <v>3.3511887499999997E-2</v>
      </c>
      <c r="E266" s="52">
        <v>3.944918350000004E-2</v>
      </c>
      <c r="F266" s="52">
        <v>3.3511887499999997E-2</v>
      </c>
      <c r="G266" s="52">
        <v>3.944918350000004E-2</v>
      </c>
      <c r="H266" s="43">
        <v>218</v>
      </c>
      <c r="I266" s="50">
        <v>218</v>
      </c>
      <c r="J266" s="50">
        <v>216</v>
      </c>
      <c r="K266" s="50">
        <v>220</v>
      </c>
      <c r="L266" s="51">
        <v>70</v>
      </c>
    </row>
    <row r="267" spans="1:12">
      <c r="A267" s="45" t="s">
        <v>276</v>
      </c>
      <c r="B267" s="40" t="s">
        <v>413</v>
      </c>
      <c r="C267" s="49">
        <v>0.4</v>
      </c>
      <c r="D267" s="52">
        <v>1.3799801E-2</v>
      </c>
      <c r="E267" s="52">
        <v>1.7897409999999999E-2</v>
      </c>
      <c r="F267" s="52">
        <v>1.3799801E-2</v>
      </c>
      <c r="G267" s="52">
        <v>1.7897409999999999E-2</v>
      </c>
      <c r="H267" s="43">
        <v>218</v>
      </c>
      <c r="I267" s="50">
        <v>218</v>
      </c>
      <c r="J267" s="50">
        <v>216</v>
      </c>
      <c r="K267" s="50">
        <v>220</v>
      </c>
      <c r="L267" s="51">
        <v>70</v>
      </c>
    </row>
    <row r="268" spans="1:12">
      <c r="A268" s="45" t="s">
        <v>277</v>
      </c>
      <c r="B268" s="40" t="s">
        <v>413</v>
      </c>
      <c r="C268" s="49">
        <v>0.4</v>
      </c>
      <c r="D268" s="52">
        <v>1.6532290399999993E-2</v>
      </c>
      <c r="E268" s="52">
        <v>0.01</v>
      </c>
      <c r="F268" s="52">
        <v>1.6532290399999993E-2</v>
      </c>
      <c r="G268" s="52">
        <v>0.01</v>
      </c>
      <c r="H268" s="43">
        <v>218</v>
      </c>
      <c r="I268" s="50">
        <v>218</v>
      </c>
      <c r="J268" s="50">
        <v>216</v>
      </c>
      <c r="K268" s="50">
        <v>220</v>
      </c>
      <c r="L268" s="51">
        <v>70</v>
      </c>
    </row>
    <row r="269" spans="1:12">
      <c r="A269" s="45" t="s">
        <v>278</v>
      </c>
      <c r="B269" s="40" t="s">
        <v>413</v>
      </c>
      <c r="C269" s="49">
        <v>0.4</v>
      </c>
      <c r="D269" s="52">
        <v>2.079443000000003E-2</v>
      </c>
      <c r="E269" s="52">
        <v>2.707109750000003E-2</v>
      </c>
      <c r="F269" s="52">
        <v>2.079443000000003E-2</v>
      </c>
      <c r="G269" s="52">
        <v>2.707109750000003E-2</v>
      </c>
      <c r="H269" s="43">
        <v>218</v>
      </c>
      <c r="I269" s="50">
        <v>218</v>
      </c>
      <c r="J269" s="50">
        <v>216</v>
      </c>
      <c r="K269" s="50">
        <v>220</v>
      </c>
      <c r="L269" s="51">
        <v>70</v>
      </c>
    </row>
    <row r="270" spans="1:12">
      <c r="A270" s="45" t="s">
        <v>279</v>
      </c>
      <c r="B270" s="40" t="s">
        <v>414</v>
      </c>
      <c r="C270" s="49">
        <v>0.4</v>
      </c>
      <c r="D270" s="52">
        <v>0.12878563499999995</v>
      </c>
      <c r="E270" s="52">
        <v>0.13617940699999997</v>
      </c>
      <c r="F270" s="52">
        <v>0.12878563499999995</v>
      </c>
      <c r="G270" s="52">
        <v>0.13617940699999997</v>
      </c>
      <c r="H270" s="43">
        <v>218</v>
      </c>
      <c r="I270" s="50">
        <v>218</v>
      </c>
      <c r="J270" s="50">
        <v>216</v>
      </c>
      <c r="K270" s="50">
        <v>220</v>
      </c>
      <c r="L270" s="51">
        <v>70</v>
      </c>
    </row>
    <row r="271" spans="1:12">
      <c r="A271" s="45" t="s">
        <v>280</v>
      </c>
      <c r="B271" s="40" t="s">
        <v>413</v>
      </c>
      <c r="C271" s="49">
        <v>0.4</v>
      </c>
      <c r="D271" s="52">
        <v>1.5078642999999945E-2</v>
      </c>
      <c r="E271" s="52">
        <v>2.2587807500000001E-2</v>
      </c>
      <c r="F271" s="52">
        <v>1.5078642999999945E-2</v>
      </c>
      <c r="G271" s="52">
        <v>2.2587807500000001E-2</v>
      </c>
      <c r="H271" s="43">
        <v>218</v>
      </c>
      <c r="I271" s="50">
        <v>218</v>
      </c>
      <c r="J271" s="50">
        <v>216</v>
      </c>
      <c r="K271" s="50">
        <v>220</v>
      </c>
      <c r="L271" s="51">
        <v>70</v>
      </c>
    </row>
    <row r="272" spans="1:12">
      <c r="A272" s="45" t="s">
        <v>281</v>
      </c>
      <c r="B272" s="40" t="s">
        <v>406</v>
      </c>
      <c r="C272" s="49">
        <v>0.4</v>
      </c>
      <c r="D272" s="52">
        <v>1.3505709000000031E-2</v>
      </c>
      <c r="E272" s="52">
        <v>1.5374936499999992E-2</v>
      </c>
      <c r="F272" s="52">
        <v>1.3505709000000031E-2</v>
      </c>
      <c r="G272" s="52">
        <v>1.5374936499999992E-2</v>
      </c>
      <c r="H272" s="43">
        <v>218</v>
      </c>
      <c r="I272" s="50">
        <v>218</v>
      </c>
      <c r="J272" s="50">
        <v>216</v>
      </c>
      <c r="K272" s="50">
        <v>220</v>
      </c>
      <c r="L272" s="51">
        <v>70</v>
      </c>
    </row>
    <row r="273" spans="1:12">
      <c r="A273" s="45" t="s">
        <v>282</v>
      </c>
      <c r="B273" s="40" t="s">
        <v>414</v>
      </c>
      <c r="C273" s="49">
        <v>0.4</v>
      </c>
      <c r="D273" s="52">
        <v>1.3454645000000041E-2</v>
      </c>
      <c r="E273" s="52">
        <v>3.8635808000000001E-2</v>
      </c>
      <c r="F273" s="52">
        <v>1.3454645000000041E-2</v>
      </c>
      <c r="G273" s="52">
        <v>3.8635808000000001E-2</v>
      </c>
      <c r="H273" s="43">
        <v>218</v>
      </c>
      <c r="I273" s="50">
        <v>218</v>
      </c>
      <c r="J273" s="50">
        <v>216</v>
      </c>
      <c r="K273" s="50">
        <v>220</v>
      </c>
      <c r="L273" s="51">
        <v>70</v>
      </c>
    </row>
    <row r="274" spans="1:12">
      <c r="A274" s="45" t="s">
        <v>283</v>
      </c>
      <c r="B274" s="40" t="s">
        <v>414</v>
      </c>
      <c r="C274" s="49">
        <v>0.4</v>
      </c>
      <c r="D274" s="52">
        <v>3.6216278000000046E-2</v>
      </c>
      <c r="E274" s="52">
        <v>7.9648642500000033E-2</v>
      </c>
      <c r="F274" s="52">
        <v>3.6216278000000046E-2</v>
      </c>
      <c r="G274" s="52">
        <v>7.9648642500000033E-2</v>
      </c>
      <c r="H274" s="43">
        <v>218</v>
      </c>
      <c r="I274" s="50">
        <v>218</v>
      </c>
      <c r="J274" s="50">
        <v>216</v>
      </c>
      <c r="K274" s="50">
        <v>220</v>
      </c>
      <c r="L274" s="51">
        <v>70</v>
      </c>
    </row>
    <row r="275" spans="1:12">
      <c r="A275" s="45" t="s">
        <v>284</v>
      </c>
      <c r="B275" s="40" t="s">
        <v>414</v>
      </c>
      <c r="C275" s="49">
        <v>0.4</v>
      </c>
      <c r="D275" s="52">
        <v>1.3540278900000003E-2</v>
      </c>
      <c r="E275" s="52">
        <v>1.1057678400000003E-2</v>
      </c>
      <c r="F275" s="52">
        <v>1.3540278900000003E-2</v>
      </c>
      <c r="G275" s="52">
        <v>1.1057678400000003E-2</v>
      </c>
      <c r="H275" s="43">
        <v>218</v>
      </c>
      <c r="I275" s="50">
        <v>218</v>
      </c>
      <c r="J275" s="50">
        <v>216</v>
      </c>
      <c r="K275" s="50">
        <v>220</v>
      </c>
      <c r="L275" s="51">
        <v>70</v>
      </c>
    </row>
    <row r="276" spans="1:12">
      <c r="A276" s="45" t="s">
        <v>285</v>
      </c>
      <c r="B276" s="40" t="s">
        <v>413</v>
      </c>
      <c r="C276" s="49">
        <v>0.4</v>
      </c>
      <c r="D276" s="52">
        <v>0.11783812100000002</v>
      </c>
      <c r="E276" s="52">
        <v>0.12498520400000002</v>
      </c>
      <c r="F276" s="52">
        <v>0.11783812100000002</v>
      </c>
      <c r="G276" s="52">
        <v>0.12498520400000002</v>
      </c>
      <c r="H276" s="43">
        <v>218</v>
      </c>
      <c r="I276" s="50">
        <v>218</v>
      </c>
      <c r="J276" s="50">
        <v>216</v>
      </c>
      <c r="K276" s="50">
        <v>220</v>
      </c>
      <c r="L276" s="51">
        <v>70</v>
      </c>
    </row>
    <row r="277" spans="1:12">
      <c r="A277" s="45" t="s">
        <v>286</v>
      </c>
      <c r="B277" s="40" t="s">
        <v>413</v>
      </c>
      <c r="C277" s="49">
        <v>0.4</v>
      </c>
      <c r="D277" s="52">
        <v>0.01</v>
      </c>
      <c r="E277" s="52">
        <v>0.01</v>
      </c>
      <c r="F277" s="52">
        <v>0.01</v>
      </c>
      <c r="G277" s="52">
        <v>0.01</v>
      </c>
      <c r="H277" s="43">
        <v>218</v>
      </c>
      <c r="I277" s="50">
        <v>218</v>
      </c>
      <c r="J277" s="50">
        <v>216</v>
      </c>
      <c r="K277" s="50">
        <v>220</v>
      </c>
      <c r="L277" s="51">
        <v>70</v>
      </c>
    </row>
    <row r="278" spans="1:12">
      <c r="A278" s="45" t="s">
        <v>287</v>
      </c>
      <c r="B278" s="40" t="s">
        <v>414</v>
      </c>
      <c r="C278" s="49">
        <v>0.4</v>
      </c>
      <c r="D278" s="52">
        <v>1.9078255035000012E-2</v>
      </c>
      <c r="E278" s="52">
        <v>2.0832404354999966E-2</v>
      </c>
      <c r="F278" s="52">
        <v>1.9078255035000012E-2</v>
      </c>
      <c r="G278" s="52">
        <v>2.0832404354999966E-2</v>
      </c>
      <c r="H278" s="43">
        <v>218</v>
      </c>
      <c r="I278" s="50">
        <v>218</v>
      </c>
      <c r="J278" s="50">
        <v>216</v>
      </c>
      <c r="K278" s="50">
        <v>220</v>
      </c>
      <c r="L278" s="51">
        <v>70</v>
      </c>
    </row>
    <row r="279" spans="1:12">
      <c r="A279" s="45" t="s">
        <v>288</v>
      </c>
      <c r="B279" s="40" t="s">
        <v>414</v>
      </c>
      <c r="C279" s="49">
        <v>0.4</v>
      </c>
      <c r="D279" s="52">
        <v>0.01</v>
      </c>
      <c r="E279" s="52">
        <v>0.01</v>
      </c>
      <c r="F279" s="52">
        <v>0.01</v>
      </c>
      <c r="G279" s="52">
        <v>0.01</v>
      </c>
      <c r="H279" s="43">
        <v>218</v>
      </c>
      <c r="I279" s="50">
        <v>218</v>
      </c>
      <c r="J279" s="50">
        <v>216</v>
      </c>
      <c r="K279" s="50">
        <v>220</v>
      </c>
      <c r="L279" s="51">
        <v>70</v>
      </c>
    </row>
    <row r="280" spans="1:12">
      <c r="A280" s="45" t="s">
        <v>289</v>
      </c>
      <c r="B280" s="40" t="s">
        <v>414</v>
      </c>
      <c r="C280" s="49">
        <v>0.4</v>
      </c>
      <c r="D280" s="52">
        <v>5.1221419500000032E-2</v>
      </c>
      <c r="E280" s="52">
        <v>5.700318449999997E-2</v>
      </c>
      <c r="F280" s="52">
        <v>5.1221419500000032E-2</v>
      </c>
      <c r="G280" s="52">
        <v>5.700318449999997E-2</v>
      </c>
      <c r="H280" s="43">
        <v>218</v>
      </c>
      <c r="I280" s="50">
        <v>218</v>
      </c>
      <c r="J280" s="50">
        <v>216</v>
      </c>
      <c r="K280" s="50">
        <v>220</v>
      </c>
      <c r="L280" s="51">
        <v>70</v>
      </c>
    </row>
    <row r="281" spans="1:12">
      <c r="A281" s="45" t="s">
        <v>290</v>
      </c>
      <c r="B281" s="40" t="s">
        <v>413</v>
      </c>
      <c r="C281" s="49">
        <v>0.4</v>
      </c>
      <c r="D281" s="52">
        <v>1.0448918000000029E-2</v>
      </c>
      <c r="E281" s="52">
        <v>1.4093899999999993E-2</v>
      </c>
      <c r="F281" s="52">
        <v>1.0448918000000029E-2</v>
      </c>
      <c r="G281" s="52">
        <v>1.4093899999999993E-2</v>
      </c>
      <c r="H281" s="43">
        <v>218</v>
      </c>
      <c r="I281" s="50">
        <v>218</v>
      </c>
      <c r="J281" s="50">
        <v>216</v>
      </c>
      <c r="K281" s="50">
        <v>220</v>
      </c>
      <c r="L281" s="51">
        <v>70</v>
      </c>
    </row>
    <row r="282" spans="1:12">
      <c r="A282" s="45" t="s">
        <v>291</v>
      </c>
      <c r="B282" s="40" t="s">
        <v>413</v>
      </c>
      <c r="C282" s="49">
        <v>0.4</v>
      </c>
      <c r="D282" s="52">
        <v>5.714169679999994E-2</v>
      </c>
      <c r="E282" s="52">
        <v>7.2023287999999921E-2</v>
      </c>
      <c r="F282" s="52">
        <v>5.714169679999994E-2</v>
      </c>
      <c r="G282" s="52">
        <v>7.2023287999999921E-2</v>
      </c>
      <c r="H282" s="43">
        <v>218</v>
      </c>
      <c r="I282" s="50">
        <v>218</v>
      </c>
      <c r="J282" s="50">
        <v>216</v>
      </c>
      <c r="K282" s="50">
        <v>220</v>
      </c>
      <c r="L282" s="51">
        <v>70</v>
      </c>
    </row>
    <row r="283" spans="1:12">
      <c r="A283" s="45" t="s">
        <v>292</v>
      </c>
      <c r="B283" s="40" t="s">
        <v>414</v>
      </c>
      <c r="C283" s="49">
        <v>0.4</v>
      </c>
      <c r="D283" s="52">
        <v>1.4150777099999989E-2</v>
      </c>
      <c r="E283" s="52">
        <v>1.2849739500000013E-2</v>
      </c>
      <c r="F283" s="52">
        <v>1.4150777099999989E-2</v>
      </c>
      <c r="G283" s="52">
        <v>1.2849739500000013E-2</v>
      </c>
      <c r="H283" s="43">
        <v>218</v>
      </c>
      <c r="I283" s="50">
        <v>218</v>
      </c>
      <c r="J283" s="50">
        <v>216</v>
      </c>
      <c r="K283" s="50">
        <v>220</v>
      </c>
      <c r="L283" s="51">
        <v>70</v>
      </c>
    </row>
    <row r="284" spans="1:12">
      <c r="A284" s="45" t="s">
        <v>293</v>
      </c>
      <c r="B284" s="40" t="s">
        <v>406</v>
      </c>
      <c r="C284" s="49">
        <v>0.4</v>
      </c>
      <c r="D284" s="52">
        <v>1.9566754199999977E-2</v>
      </c>
      <c r="E284" s="52">
        <v>2.8651517055000013E-2</v>
      </c>
      <c r="F284" s="52">
        <v>1.9566754199999977E-2</v>
      </c>
      <c r="G284" s="52">
        <v>2.8651517055000013E-2</v>
      </c>
      <c r="H284" s="43">
        <v>218</v>
      </c>
      <c r="I284" s="50">
        <v>218</v>
      </c>
      <c r="J284" s="50">
        <v>216</v>
      </c>
      <c r="K284" s="50">
        <v>220</v>
      </c>
      <c r="L284" s="51">
        <v>70</v>
      </c>
    </row>
    <row r="285" spans="1:12">
      <c r="A285" s="45" t="s">
        <v>294</v>
      </c>
      <c r="B285" s="40" t="s">
        <v>406</v>
      </c>
      <c r="C285" s="49">
        <v>0.4</v>
      </c>
      <c r="D285" s="52">
        <v>7.5224336999999974E-2</v>
      </c>
      <c r="E285" s="52">
        <v>7.7889577200000004E-2</v>
      </c>
      <c r="F285" s="52">
        <v>7.5224336999999974E-2</v>
      </c>
      <c r="G285" s="52">
        <v>7.7889577200000004E-2</v>
      </c>
      <c r="H285" s="43">
        <v>218</v>
      </c>
      <c r="I285" s="50">
        <v>218</v>
      </c>
      <c r="J285" s="50">
        <v>216</v>
      </c>
      <c r="K285" s="50">
        <v>220</v>
      </c>
      <c r="L285" s="51">
        <v>70</v>
      </c>
    </row>
    <row r="286" spans="1:12">
      <c r="A286" s="45" t="s">
        <v>295</v>
      </c>
      <c r="B286" s="40" t="s">
        <v>413</v>
      </c>
      <c r="C286" s="49">
        <v>0.4</v>
      </c>
      <c r="D286" s="52">
        <v>0.01</v>
      </c>
      <c r="E286" s="52">
        <v>0.01</v>
      </c>
      <c r="F286" s="52">
        <v>0.01</v>
      </c>
      <c r="G286" s="52">
        <v>0.01</v>
      </c>
      <c r="H286" s="43">
        <v>218</v>
      </c>
      <c r="I286" s="50">
        <v>218</v>
      </c>
      <c r="J286" s="50">
        <v>216</v>
      </c>
      <c r="K286" s="50">
        <v>220</v>
      </c>
      <c r="L286" s="51">
        <v>70</v>
      </c>
    </row>
    <row r="287" spans="1:12">
      <c r="A287" s="45" t="s">
        <v>296</v>
      </c>
      <c r="B287" s="40" t="s">
        <v>413</v>
      </c>
      <c r="C287" s="49">
        <v>0.4</v>
      </c>
      <c r="D287" s="52">
        <v>3.9296321000000023E-2</v>
      </c>
      <c r="E287" s="52">
        <v>5.1141975499999992E-2</v>
      </c>
      <c r="F287" s="52">
        <v>3.9296321000000023E-2</v>
      </c>
      <c r="G287" s="52">
        <v>5.1141975499999992E-2</v>
      </c>
      <c r="H287" s="43">
        <v>218</v>
      </c>
      <c r="I287" s="50">
        <v>218</v>
      </c>
      <c r="J287" s="50">
        <v>216</v>
      </c>
      <c r="K287" s="50">
        <v>220</v>
      </c>
      <c r="L287" s="51">
        <v>70</v>
      </c>
    </row>
    <row r="288" spans="1:12">
      <c r="A288" s="45" t="s">
        <v>297</v>
      </c>
      <c r="B288" s="40" t="s">
        <v>414</v>
      </c>
      <c r="C288" s="49">
        <v>0.4</v>
      </c>
      <c r="D288" s="52">
        <v>2.2709349999999962E-2</v>
      </c>
      <c r="E288" s="52">
        <v>1.8767500800000024E-2</v>
      </c>
      <c r="F288" s="52">
        <v>2.2709349999999962E-2</v>
      </c>
      <c r="G288" s="52">
        <v>1.8767500800000024E-2</v>
      </c>
      <c r="H288" s="43">
        <v>218</v>
      </c>
      <c r="I288" s="50">
        <v>218</v>
      </c>
      <c r="J288" s="50">
        <v>216</v>
      </c>
      <c r="K288" s="50">
        <v>220</v>
      </c>
      <c r="L288" s="51">
        <v>70</v>
      </c>
    </row>
    <row r="289" spans="1:12">
      <c r="A289" s="45" t="s">
        <v>298</v>
      </c>
      <c r="B289" s="40" t="s">
        <v>414</v>
      </c>
      <c r="C289" s="49">
        <v>0.4</v>
      </c>
      <c r="D289" s="52">
        <v>3.7445254200000021E-2</v>
      </c>
      <c r="E289" s="52">
        <v>3.3578317499999975E-2</v>
      </c>
      <c r="F289" s="52">
        <v>3.7445254200000021E-2</v>
      </c>
      <c r="G289" s="52">
        <v>3.3578317499999975E-2</v>
      </c>
      <c r="H289" s="43">
        <v>218</v>
      </c>
      <c r="I289" s="50">
        <v>218</v>
      </c>
      <c r="J289" s="50">
        <v>216</v>
      </c>
      <c r="K289" s="50">
        <v>220</v>
      </c>
      <c r="L289" s="51">
        <v>70</v>
      </c>
    </row>
    <row r="290" spans="1:12">
      <c r="A290" s="45" t="s">
        <v>299</v>
      </c>
      <c r="B290" s="40" t="s">
        <v>406</v>
      </c>
      <c r="C290" s="49">
        <v>0.4</v>
      </c>
      <c r="D290" s="52">
        <v>2.2867853399999975E-2</v>
      </c>
      <c r="E290" s="52">
        <v>2.2065787800000035E-2</v>
      </c>
      <c r="F290" s="52">
        <v>2.2867853399999975E-2</v>
      </c>
      <c r="G290" s="52">
        <v>2.2065787800000035E-2</v>
      </c>
      <c r="H290" s="43">
        <v>218</v>
      </c>
      <c r="I290" s="50">
        <v>218</v>
      </c>
      <c r="J290" s="50">
        <v>216</v>
      </c>
      <c r="K290" s="50">
        <v>220</v>
      </c>
      <c r="L290" s="51">
        <v>70</v>
      </c>
    </row>
    <row r="291" spans="1:12">
      <c r="A291" s="45" t="s">
        <v>300</v>
      </c>
      <c r="B291" s="40" t="s">
        <v>413</v>
      </c>
      <c r="C291" s="49">
        <v>0.4</v>
      </c>
      <c r="D291" s="52">
        <v>3.4348675499999988E-2</v>
      </c>
      <c r="E291" s="52">
        <v>3.65791325E-2</v>
      </c>
      <c r="F291" s="52">
        <v>3.4348675499999988E-2</v>
      </c>
      <c r="G291" s="52">
        <v>3.65791325E-2</v>
      </c>
      <c r="H291" s="43">
        <v>218</v>
      </c>
      <c r="I291" s="50">
        <v>218</v>
      </c>
      <c r="J291" s="50">
        <v>216</v>
      </c>
      <c r="K291" s="50">
        <v>220</v>
      </c>
      <c r="L291" s="51">
        <v>70</v>
      </c>
    </row>
    <row r="292" spans="1:12">
      <c r="A292" s="45" t="s">
        <v>301</v>
      </c>
      <c r="B292" s="40" t="s">
        <v>413</v>
      </c>
      <c r="C292" s="49">
        <v>0.4</v>
      </c>
      <c r="D292" s="52">
        <v>1.0346478500000034E-2</v>
      </c>
      <c r="E292" s="52">
        <v>1.1699158999999959E-2</v>
      </c>
      <c r="F292" s="52">
        <v>1.0346478500000034E-2</v>
      </c>
      <c r="G292" s="52">
        <v>1.1699158999999959E-2</v>
      </c>
      <c r="H292" s="43">
        <v>218</v>
      </c>
      <c r="I292" s="50">
        <v>218</v>
      </c>
      <c r="J292" s="50">
        <v>216</v>
      </c>
      <c r="K292" s="50">
        <v>220</v>
      </c>
      <c r="L292" s="51">
        <v>70</v>
      </c>
    </row>
    <row r="293" spans="1:12">
      <c r="A293" s="45" t="s">
        <v>302</v>
      </c>
      <c r="B293" s="40" t="s">
        <v>406</v>
      </c>
      <c r="C293" s="49">
        <v>0.4</v>
      </c>
      <c r="D293" s="52">
        <v>0</v>
      </c>
      <c r="E293" s="52">
        <v>2.3800206465000032E-2</v>
      </c>
      <c r="F293" s="52">
        <v>0</v>
      </c>
      <c r="G293" s="52">
        <v>2.3800206465000032E-2</v>
      </c>
      <c r="H293" s="43">
        <v>0</v>
      </c>
      <c r="I293" s="50">
        <v>218</v>
      </c>
      <c r="J293" s="50">
        <v>0</v>
      </c>
      <c r="K293" s="50">
        <v>220</v>
      </c>
      <c r="L293" s="51">
        <v>70</v>
      </c>
    </row>
    <row r="294" spans="1:12">
      <c r="A294" s="45" t="s">
        <v>303</v>
      </c>
      <c r="B294" s="40" t="s">
        <v>406</v>
      </c>
      <c r="C294" s="49">
        <v>0.4</v>
      </c>
      <c r="D294" s="52">
        <v>2.386422895499999E-2</v>
      </c>
      <c r="E294" s="52">
        <v>4.8294873584999974E-2</v>
      </c>
      <c r="F294" s="52">
        <v>2.386422895499999E-2</v>
      </c>
      <c r="G294" s="52">
        <v>4.8294873584999974E-2</v>
      </c>
      <c r="H294" s="43">
        <v>218</v>
      </c>
      <c r="I294" s="50">
        <v>218</v>
      </c>
      <c r="J294" s="50">
        <v>216</v>
      </c>
      <c r="K294" s="50">
        <v>220</v>
      </c>
      <c r="L294" s="51">
        <v>70</v>
      </c>
    </row>
    <row r="295" spans="1:12">
      <c r="A295" s="45" t="s">
        <v>304</v>
      </c>
      <c r="B295" s="40" t="s">
        <v>414</v>
      </c>
      <c r="C295" s="49">
        <v>0.4</v>
      </c>
      <c r="D295" s="52">
        <v>0</v>
      </c>
      <c r="E295" s="52">
        <v>1.4276107200000009E-2</v>
      </c>
      <c r="F295" s="52">
        <v>0</v>
      </c>
      <c r="G295" s="52">
        <v>1.4276107200000009E-2</v>
      </c>
      <c r="H295" s="43">
        <v>0</v>
      </c>
      <c r="I295" s="50">
        <v>218</v>
      </c>
      <c r="J295" s="50">
        <v>0</v>
      </c>
      <c r="K295" s="50">
        <v>220</v>
      </c>
      <c r="L295" s="51">
        <v>70</v>
      </c>
    </row>
    <row r="296" spans="1:12">
      <c r="A296" s="45" t="s">
        <v>305</v>
      </c>
      <c r="B296" s="40" t="s">
        <v>414</v>
      </c>
      <c r="C296" s="49">
        <v>0.4</v>
      </c>
      <c r="D296" s="52">
        <v>0.11349601750000005</v>
      </c>
      <c r="E296" s="52">
        <v>0.12760656599999998</v>
      </c>
      <c r="F296" s="52">
        <v>0.11349601750000005</v>
      </c>
      <c r="G296" s="52">
        <v>0.12760656599999998</v>
      </c>
      <c r="H296" s="43">
        <v>218</v>
      </c>
      <c r="I296" s="50">
        <v>218</v>
      </c>
      <c r="J296" s="50">
        <v>216</v>
      </c>
      <c r="K296" s="50">
        <v>220</v>
      </c>
      <c r="L296" s="51">
        <v>70</v>
      </c>
    </row>
    <row r="297" spans="1:12">
      <c r="A297" s="45" t="s">
        <v>306</v>
      </c>
      <c r="B297" s="40" t="s">
        <v>413</v>
      </c>
      <c r="C297" s="49">
        <v>0.4</v>
      </c>
      <c r="D297" s="52">
        <v>0</v>
      </c>
      <c r="E297" s="52">
        <v>1.2920219499999996E-2</v>
      </c>
      <c r="F297" s="52">
        <v>0</v>
      </c>
      <c r="G297" s="52">
        <v>1.2920219499999996E-2</v>
      </c>
      <c r="H297" s="43">
        <v>0</v>
      </c>
      <c r="I297" s="50">
        <v>218</v>
      </c>
      <c r="J297" s="50">
        <v>0</v>
      </c>
      <c r="K297" s="50">
        <v>220</v>
      </c>
      <c r="L297" s="51">
        <v>70</v>
      </c>
    </row>
    <row r="298" spans="1:12">
      <c r="A298" s="45" t="s">
        <v>307</v>
      </c>
      <c r="B298" s="40" t="s">
        <v>413</v>
      </c>
      <c r="C298" s="49">
        <v>0.4</v>
      </c>
      <c r="D298" s="52">
        <v>1.4679285499999972E-2</v>
      </c>
      <c r="E298" s="52">
        <v>1.8444401500000041E-2</v>
      </c>
      <c r="F298" s="52">
        <v>1.4679285499999972E-2</v>
      </c>
      <c r="G298" s="52">
        <v>1.8444401500000041E-2</v>
      </c>
      <c r="H298" s="43">
        <v>218</v>
      </c>
      <c r="I298" s="50">
        <v>218</v>
      </c>
      <c r="J298" s="50">
        <v>216</v>
      </c>
      <c r="K298" s="50">
        <v>220</v>
      </c>
      <c r="L298" s="51">
        <v>70</v>
      </c>
    </row>
    <row r="299" spans="1:12">
      <c r="A299" s="45" t="s">
        <v>308</v>
      </c>
      <c r="B299" s="40" t="s">
        <v>406</v>
      </c>
      <c r="C299" s="49">
        <v>0.4</v>
      </c>
      <c r="D299" s="52">
        <v>6.6885214999999998E-2</v>
      </c>
      <c r="E299" s="52">
        <v>6.3938727000000029E-2</v>
      </c>
      <c r="F299" s="52">
        <v>6.6885214999999998E-2</v>
      </c>
      <c r="G299" s="52">
        <v>6.3938727000000029E-2</v>
      </c>
      <c r="H299" s="43">
        <v>218</v>
      </c>
      <c r="I299" s="50">
        <v>218</v>
      </c>
      <c r="J299" s="50">
        <v>216</v>
      </c>
      <c r="K299" s="50">
        <v>220</v>
      </c>
      <c r="L299" s="51">
        <v>70</v>
      </c>
    </row>
    <row r="300" spans="1:12">
      <c r="A300" s="45" t="s">
        <v>309</v>
      </c>
      <c r="B300" s="40" t="s">
        <v>406</v>
      </c>
      <c r="C300" s="49">
        <v>0.4</v>
      </c>
      <c r="D300" s="52">
        <v>6.6527366999999935E-2</v>
      </c>
      <c r="E300" s="52">
        <v>5.7995740500000004E-2</v>
      </c>
      <c r="F300" s="52">
        <v>6.6527366999999935E-2</v>
      </c>
      <c r="G300" s="52">
        <v>5.7995740500000004E-2</v>
      </c>
      <c r="H300" s="43">
        <v>218</v>
      </c>
      <c r="I300" s="50">
        <v>218</v>
      </c>
      <c r="J300" s="50">
        <v>216</v>
      </c>
      <c r="K300" s="50">
        <v>220</v>
      </c>
      <c r="L300" s="51">
        <v>70</v>
      </c>
    </row>
    <row r="301" spans="1:12">
      <c r="A301" s="45" t="s">
        <v>310</v>
      </c>
      <c r="B301" s="40" t="s">
        <v>413</v>
      </c>
      <c r="C301" s="49">
        <v>0.4</v>
      </c>
      <c r="D301" s="52">
        <v>6.3711282400000083E-2</v>
      </c>
      <c r="E301" s="52">
        <v>4.4291780800000069E-2</v>
      </c>
      <c r="F301" s="52">
        <v>6.3711282400000083E-2</v>
      </c>
      <c r="G301" s="52">
        <v>4.4291780800000069E-2</v>
      </c>
      <c r="H301" s="43">
        <v>218</v>
      </c>
      <c r="I301" s="50">
        <v>218</v>
      </c>
      <c r="J301" s="50">
        <v>216</v>
      </c>
      <c r="K301" s="50">
        <v>220</v>
      </c>
      <c r="L301" s="51">
        <v>70</v>
      </c>
    </row>
    <row r="302" spans="1:12">
      <c r="A302" s="45" t="s">
        <v>311</v>
      </c>
      <c r="B302" s="40" t="s">
        <v>414</v>
      </c>
      <c r="C302" s="49">
        <v>0.4</v>
      </c>
      <c r="D302" s="52">
        <v>3.4951325999999949E-2</v>
      </c>
      <c r="E302" s="52">
        <v>2.2587804499999975E-2</v>
      </c>
      <c r="F302" s="52">
        <v>3.4951325999999949E-2</v>
      </c>
      <c r="G302" s="52">
        <v>2.2587804499999975E-2</v>
      </c>
      <c r="H302" s="43">
        <v>218</v>
      </c>
      <c r="I302" s="50">
        <v>218</v>
      </c>
      <c r="J302" s="50">
        <v>216</v>
      </c>
      <c r="K302" s="50">
        <v>220</v>
      </c>
      <c r="L302" s="51">
        <v>70</v>
      </c>
    </row>
    <row r="303" spans="1:12">
      <c r="A303" s="45" t="s">
        <v>312</v>
      </c>
      <c r="B303" s="40" t="s">
        <v>406</v>
      </c>
      <c r="C303" s="49">
        <v>0.4</v>
      </c>
      <c r="D303" s="52">
        <v>0.01</v>
      </c>
      <c r="E303" s="52">
        <v>1.0605344715000006E-2</v>
      </c>
      <c r="F303" s="52">
        <v>0.01</v>
      </c>
      <c r="G303" s="52">
        <v>1.0605344715000006E-2</v>
      </c>
      <c r="H303" s="43">
        <v>218</v>
      </c>
      <c r="I303" s="50">
        <v>218</v>
      </c>
      <c r="J303" s="50">
        <v>216</v>
      </c>
      <c r="K303" s="50">
        <v>220</v>
      </c>
      <c r="L303" s="51">
        <v>70</v>
      </c>
    </row>
    <row r="304" spans="1:12">
      <c r="A304" s="45" t="s">
        <v>313</v>
      </c>
      <c r="B304" s="40" t="s">
        <v>406</v>
      </c>
      <c r="C304" s="49">
        <v>0.4</v>
      </c>
      <c r="D304" s="52">
        <v>0.01</v>
      </c>
      <c r="E304" s="52">
        <v>3.0890450099999998E-2</v>
      </c>
      <c r="F304" s="52">
        <v>0.01</v>
      </c>
      <c r="G304" s="52">
        <v>3.0890450099999998E-2</v>
      </c>
      <c r="H304" s="43">
        <v>218</v>
      </c>
      <c r="I304" s="50">
        <v>218</v>
      </c>
      <c r="J304" s="50">
        <v>216</v>
      </c>
      <c r="K304" s="50">
        <v>220</v>
      </c>
      <c r="L304" s="51">
        <v>70</v>
      </c>
    </row>
    <row r="305" spans="1:12">
      <c r="A305" s="45" t="s">
        <v>314</v>
      </c>
      <c r="B305" s="40" t="s">
        <v>406</v>
      </c>
      <c r="C305" s="49">
        <v>0.4</v>
      </c>
      <c r="D305" s="52">
        <v>3.9855635399999992E-2</v>
      </c>
      <c r="E305" s="52">
        <v>4.5634637399999976E-2</v>
      </c>
      <c r="F305" s="52">
        <v>3.9855635399999992E-2</v>
      </c>
      <c r="G305" s="52">
        <v>4.5634637399999976E-2</v>
      </c>
      <c r="H305" s="43">
        <v>218</v>
      </c>
      <c r="I305" s="50">
        <v>218</v>
      </c>
      <c r="J305" s="50">
        <v>216</v>
      </c>
      <c r="K305" s="50">
        <v>220</v>
      </c>
      <c r="L305" s="51">
        <v>70</v>
      </c>
    </row>
    <row r="306" spans="1:12">
      <c r="A306" s="45" t="s">
        <v>315</v>
      </c>
      <c r="B306" s="40" t="s">
        <v>413</v>
      </c>
      <c r="C306" s="49">
        <v>0.4</v>
      </c>
      <c r="D306" s="52">
        <v>7.579831799999992E-2</v>
      </c>
      <c r="E306" s="52">
        <v>6.8904284000000038E-2</v>
      </c>
      <c r="F306" s="52">
        <v>7.579831799999992E-2</v>
      </c>
      <c r="G306" s="52">
        <v>6.8904284000000038E-2</v>
      </c>
      <c r="H306" s="43">
        <v>218</v>
      </c>
      <c r="I306" s="50">
        <v>218</v>
      </c>
      <c r="J306" s="50">
        <v>216</v>
      </c>
      <c r="K306" s="50">
        <v>220</v>
      </c>
      <c r="L306" s="51">
        <v>70</v>
      </c>
    </row>
    <row r="307" spans="1:12">
      <c r="A307" s="45" t="s">
        <v>316</v>
      </c>
      <c r="B307" s="40" t="s">
        <v>406</v>
      </c>
      <c r="C307" s="49">
        <v>0.4</v>
      </c>
      <c r="D307" s="52">
        <v>0.01</v>
      </c>
      <c r="E307" s="52">
        <v>1.0078722499999969E-2</v>
      </c>
      <c r="F307" s="52">
        <v>0.01</v>
      </c>
      <c r="G307" s="52">
        <v>1.0078722499999969E-2</v>
      </c>
      <c r="H307" s="43">
        <v>218</v>
      </c>
      <c r="I307" s="50">
        <v>218</v>
      </c>
      <c r="J307" s="50">
        <v>216</v>
      </c>
      <c r="K307" s="50">
        <v>220</v>
      </c>
      <c r="L307" s="51">
        <v>70</v>
      </c>
    </row>
    <row r="308" spans="1:12">
      <c r="A308" s="45" t="s">
        <v>317</v>
      </c>
      <c r="B308" s="40" t="s">
        <v>406</v>
      </c>
      <c r="C308" s="49">
        <v>0.4</v>
      </c>
      <c r="D308" s="52">
        <v>7.3955980499999963E-2</v>
      </c>
      <c r="E308" s="52">
        <v>8.3891178000000011E-2</v>
      </c>
      <c r="F308" s="52">
        <v>7.3955980499999963E-2</v>
      </c>
      <c r="G308" s="52">
        <v>8.3891178000000011E-2</v>
      </c>
      <c r="H308" s="43">
        <v>218</v>
      </c>
      <c r="I308" s="50">
        <v>218</v>
      </c>
      <c r="J308" s="50">
        <v>216</v>
      </c>
      <c r="K308" s="50">
        <v>220</v>
      </c>
      <c r="L308" s="51">
        <v>70</v>
      </c>
    </row>
    <row r="309" spans="1:12">
      <c r="A309" s="45" t="s">
        <v>318</v>
      </c>
      <c r="B309" s="40" t="s">
        <v>406</v>
      </c>
      <c r="C309" s="49">
        <v>0.4</v>
      </c>
      <c r="D309" s="52">
        <v>6.3252576000000005E-2</v>
      </c>
      <c r="E309" s="52">
        <v>6.2318761E-2</v>
      </c>
      <c r="F309" s="52">
        <v>6.3252576000000005E-2</v>
      </c>
      <c r="G309" s="52">
        <v>6.2318761E-2</v>
      </c>
      <c r="H309" s="43">
        <v>218</v>
      </c>
      <c r="I309" s="50">
        <v>218</v>
      </c>
      <c r="J309" s="50">
        <v>216</v>
      </c>
      <c r="K309" s="50">
        <v>220</v>
      </c>
      <c r="L309" s="51">
        <v>70</v>
      </c>
    </row>
    <row r="310" spans="1:12">
      <c r="A310" s="45" t="s">
        <v>319</v>
      </c>
      <c r="B310" s="40" t="s">
        <v>413</v>
      </c>
      <c r="C310" s="49">
        <v>0.4</v>
      </c>
      <c r="D310" s="52">
        <v>0.01</v>
      </c>
      <c r="E310" s="52">
        <v>0.01</v>
      </c>
      <c r="F310" s="52">
        <v>0.01</v>
      </c>
      <c r="G310" s="52">
        <v>0.01</v>
      </c>
      <c r="H310" s="43">
        <v>218</v>
      </c>
      <c r="I310" s="50">
        <v>218</v>
      </c>
      <c r="J310" s="50">
        <v>216</v>
      </c>
      <c r="K310" s="50">
        <v>220</v>
      </c>
      <c r="L310" s="51">
        <v>70</v>
      </c>
    </row>
    <row r="311" spans="1:12">
      <c r="A311" s="45" t="s">
        <v>320</v>
      </c>
      <c r="B311" s="40" t="s">
        <v>406</v>
      </c>
      <c r="C311" s="49">
        <v>0.4</v>
      </c>
      <c r="D311" s="52">
        <v>1.0899535500000003E-2</v>
      </c>
      <c r="E311" s="52">
        <v>1.6958295900000021E-2</v>
      </c>
      <c r="F311" s="52">
        <v>1.0899535500000003E-2</v>
      </c>
      <c r="G311" s="52">
        <v>1.6958295900000021E-2</v>
      </c>
      <c r="H311" s="43">
        <v>218</v>
      </c>
      <c r="I311" s="50">
        <v>218</v>
      </c>
      <c r="J311" s="50">
        <v>216</v>
      </c>
      <c r="K311" s="50">
        <v>220</v>
      </c>
      <c r="L311" s="51">
        <v>70</v>
      </c>
    </row>
    <row r="312" spans="1:12">
      <c r="A312" s="45" t="s">
        <v>321</v>
      </c>
      <c r="B312" s="40" t="s">
        <v>413</v>
      </c>
      <c r="C312" s="49">
        <v>0.4</v>
      </c>
      <c r="D312" s="52">
        <v>0.01</v>
      </c>
      <c r="E312" s="52">
        <v>0.01</v>
      </c>
      <c r="F312" s="52">
        <v>0.01</v>
      </c>
      <c r="G312" s="52">
        <v>0.01</v>
      </c>
      <c r="H312" s="43">
        <v>218</v>
      </c>
      <c r="I312" s="50">
        <v>218</v>
      </c>
      <c r="J312" s="50">
        <v>216</v>
      </c>
      <c r="K312" s="50">
        <v>220</v>
      </c>
      <c r="L312" s="51">
        <v>70</v>
      </c>
    </row>
    <row r="313" spans="1:12">
      <c r="A313" s="45" t="s">
        <v>322</v>
      </c>
      <c r="B313" s="40" t="s">
        <v>414</v>
      </c>
      <c r="C313" s="49">
        <v>0.4</v>
      </c>
      <c r="D313" s="52">
        <v>9.6504019499999982E-2</v>
      </c>
      <c r="E313" s="52">
        <v>0.10881318900000003</v>
      </c>
      <c r="F313" s="52">
        <v>9.6504019499999982E-2</v>
      </c>
      <c r="G313" s="52">
        <v>0.10881318900000003</v>
      </c>
      <c r="H313" s="43">
        <v>218</v>
      </c>
      <c r="I313" s="50">
        <v>218</v>
      </c>
      <c r="J313" s="50">
        <v>216</v>
      </c>
      <c r="K313" s="50">
        <v>220</v>
      </c>
      <c r="L313" s="51">
        <v>70</v>
      </c>
    </row>
    <row r="314" spans="1:12">
      <c r="A314" s="45" t="s">
        <v>323</v>
      </c>
      <c r="B314" s="40" t="s">
        <v>406</v>
      </c>
      <c r="C314" s="49">
        <v>0.4</v>
      </c>
      <c r="D314" s="52">
        <v>0.17199814230000002</v>
      </c>
      <c r="E314" s="52">
        <v>0.18723499409999997</v>
      </c>
      <c r="F314" s="52">
        <v>0.17199814230000002</v>
      </c>
      <c r="G314" s="52">
        <v>0.18723499409999997</v>
      </c>
      <c r="H314" s="43">
        <v>218</v>
      </c>
      <c r="I314" s="50">
        <v>218</v>
      </c>
      <c r="J314" s="50">
        <v>216</v>
      </c>
      <c r="K314" s="50">
        <v>220</v>
      </c>
      <c r="L314" s="51">
        <v>70</v>
      </c>
    </row>
    <row r="315" spans="1:12">
      <c r="A315" s="45" t="s">
        <v>324</v>
      </c>
      <c r="B315" s="40" t="s">
        <v>414</v>
      </c>
      <c r="C315" s="49">
        <v>0.4</v>
      </c>
      <c r="D315" s="52">
        <v>0</v>
      </c>
      <c r="E315" s="52">
        <v>0.01</v>
      </c>
      <c r="F315" s="52">
        <v>0</v>
      </c>
      <c r="G315" s="52">
        <v>0.01</v>
      </c>
      <c r="H315" s="43">
        <v>0</v>
      </c>
      <c r="I315" s="50">
        <v>218</v>
      </c>
      <c r="J315" s="50">
        <v>0</v>
      </c>
      <c r="K315" s="50">
        <v>220</v>
      </c>
      <c r="L315" s="51">
        <v>70</v>
      </c>
    </row>
    <row r="316" spans="1:12">
      <c r="A316" s="45" t="s">
        <v>325</v>
      </c>
      <c r="B316" s="40" t="s">
        <v>406</v>
      </c>
      <c r="C316" s="49">
        <v>0.4</v>
      </c>
      <c r="D316" s="52">
        <v>0</v>
      </c>
      <c r="E316" s="52">
        <v>1.995089940000001E-2</v>
      </c>
      <c r="F316" s="52">
        <v>0</v>
      </c>
      <c r="G316" s="52">
        <v>1.995089940000001E-2</v>
      </c>
      <c r="H316" s="43">
        <v>0</v>
      </c>
      <c r="I316" s="50">
        <v>218</v>
      </c>
      <c r="J316" s="50">
        <v>0</v>
      </c>
      <c r="K316" s="50">
        <v>220</v>
      </c>
      <c r="L316" s="51">
        <v>70</v>
      </c>
    </row>
    <row r="317" spans="1:12">
      <c r="A317" s="45" t="s">
        <v>326</v>
      </c>
      <c r="B317" s="40" t="s">
        <v>406</v>
      </c>
      <c r="C317" s="49">
        <v>0.4</v>
      </c>
      <c r="D317" s="52">
        <v>0.01</v>
      </c>
      <c r="E317" s="52">
        <v>0.01</v>
      </c>
      <c r="F317" s="52">
        <v>0.01</v>
      </c>
      <c r="G317" s="52">
        <v>0.01</v>
      </c>
      <c r="H317" s="43">
        <v>218</v>
      </c>
      <c r="I317" s="50">
        <v>218</v>
      </c>
      <c r="J317" s="50">
        <v>216</v>
      </c>
      <c r="K317" s="50">
        <v>220</v>
      </c>
      <c r="L317" s="51">
        <v>70</v>
      </c>
    </row>
    <row r="318" spans="1:12">
      <c r="A318" s="45" t="s">
        <v>327</v>
      </c>
      <c r="B318" s="40" t="s">
        <v>406</v>
      </c>
      <c r="C318" s="49">
        <v>0.4</v>
      </c>
      <c r="D318" s="52">
        <v>0.01</v>
      </c>
      <c r="E318" s="52">
        <v>0.01</v>
      </c>
      <c r="F318" s="52">
        <v>0.01</v>
      </c>
      <c r="G318" s="52">
        <v>0.01</v>
      </c>
      <c r="H318" s="43">
        <v>218</v>
      </c>
      <c r="I318" s="50">
        <v>218</v>
      </c>
      <c r="J318" s="50">
        <v>216</v>
      </c>
      <c r="K318" s="50">
        <v>220</v>
      </c>
      <c r="L318" s="51">
        <v>70</v>
      </c>
    </row>
    <row r="319" spans="1:12">
      <c r="A319" s="45" t="s">
        <v>328</v>
      </c>
      <c r="B319" s="40" t="s">
        <v>406</v>
      </c>
      <c r="C319" s="49">
        <v>0.4</v>
      </c>
      <c r="D319" s="52">
        <v>4.2683627385000027E-2</v>
      </c>
      <c r="E319" s="52">
        <v>3.9703034070000018E-2</v>
      </c>
      <c r="F319" s="52">
        <v>4.2683627385000027E-2</v>
      </c>
      <c r="G319" s="52">
        <v>3.9703034070000018E-2</v>
      </c>
      <c r="H319" s="43">
        <v>218</v>
      </c>
      <c r="I319" s="50">
        <v>218</v>
      </c>
      <c r="J319" s="50">
        <v>216</v>
      </c>
      <c r="K319" s="50">
        <v>220</v>
      </c>
      <c r="L319" s="51">
        <v>70</v>
      </c>
    </row>
    <row r="320" spans="1:12">
      <c r="A320" s="45" t="s">
        <v>329</v>
      </c>
      <c r="B320" s="40" t="s">
        <v>406</v>
      </c>
      <c r="C320" s="49">
        <v>0.4</v>
      </c>
      <c r="D320" s="52">
        <v>0</v>
      </c>
      <c r="E320" s="52">
        <v>1.0597329854999993E-2</v>
      </c>
      <c r="F320" s="52">
        <v>0</v>
      </c>
      <c r="G320" s="52">
        <v>1.0597329854999993E-2</v>
      </c>
      <c r="H320" s="43">
        <v>0</v>
      </c>
      <c r="I320" s="50">
        <v>218</v>
      </c>
      <c r="J320" s="50">
        <v>0</v>
      </c>
      <c r="K320" s="50">
        <v>220</v>
      </c>
      <c r="L320" s="51">
        <v>70</v>
      </c>
    </row>
    <row r="321" spans="1:12">
      <c r="A321" s="45" t="s">
        <v>330</v>
      </c>
      <c r="B321" s="40" t="s">
        <v>414</v>
      </c>
      <c r="C321" s="49">
        <v>0.4</v>
      </c>
      <c r="D321" s="52">
        <v>4.937003310000003E-2</v>
      </c>
      <c r="E321" s="52">
        <v>4.8445292399999972E-2</v>
      </c>
      <c r="F321" s="52">
        <v>4.937003310000003E-2</v>
      </c>
      <c r="G321" s="52">
        <v>4.8445292399999972E-2</v>
      </c>
      <c r="H321" s="43">
        <v>218</v>
      </c>
      <c r="I321" s="50">
        <v>218</v>
      </c>
      <c r="J321" s="50">
        <v>216</v>
      </c>
      <c r="K321" s="50">
        <v>220</v>
      </c>
      <c r="L321" s="51">
        <v>70</v>
      </c>
    </row>
    <row r="322" spans="1:12">
      <c r="A322" s="45" t="s">
        <v>331</v>
      </c>
      <c r="B322" s="40" t="s">
        <v>414</v>
      </c>
      <c r="C322" s="49">
        <v>0.4</v>
      </c>
      <c r="D322" s="52">
        <v>0</v>
      </c>
      <c r="E322" s="52">
        <v>0.01</v>
      </c>
      <c r="F322" s="52">
        <v>0</v>
      </c>
      <c r="G322" s="52">
        <v>0.01</v>
      </c>
      <c r="H322" s="43">
        <v>0</v>
      </c>
      <c r="I322" s="50">
        <v>218</v>
      </c>
      <c r="J322" s="50">
        <v>0</v>
      </c>
      <c r="K322" s="50">
        <v>220</v>
      </c>
      <c r="L322" s="51">
        <v>70</v>
      </c>
    </row>
    <row r="323" spans="1:12">
      <c r="A323" s="45" t="s">
        <v>332</v>
      </c>
      <c r="B323" s="40" t="s">
        <v>406</v>
      </c>
      <c r="C323" s="49">
        <v>0.4</v>
      </c>
      <c r="D323" s="52">
        <v>2.1247354169999982E-2</v>
      </c>
      <c r="E323" s="52">
        <v>1.8734285430000004E-2</v>
      </c>
      <c r="F323" s="52">
        <v>2.1247354169999982E-2</v>
      </c>
      <c r="G323" s="52">
        <v>1.8734285430000004E-2</v>
      </c>
      <c r="H323" s="43">
        <v>218</v>
      </c>
      <c r="I323" s="50">
        <v>218</v>
      </c>
      <c r="J323" s="50">
        <v>216</v>
      </c>
      <c r="K323" s="50">
        <v>220</v>
      </c>
      <c r="L323" s="51">
        <v>70</v>
      </c>
    </row>
    <row r="324" spans="1:12">
      <c r="A324" s="45" t="s">
        <v>333</v>
      </c>
      <c r="B324" s="40" t="s">
        <v>406</v>
      </c>
      <c r="C324" s="49">
        <v>0.4</v>
      </c>
      <c r="D324" s="52">
        <v>2.5157275500000017E-2</v>
      </c>
      <c r="E324" s="52">
        <v>1.0089571500000005E-2</v>
      </c>
      <c r="F324" s="52">
        <v>2.5157275500000017E-2</v>
      </c>
      <c r="G324" s="52">
        <v>1.0089571500000005E-2</v>
      </c>
      <c r="H324" s="43">
        <v>218</v>
      </c>
      <c r="I324" s="50">
        <v>218</v>
      </c>
      <c r="J324" s="50">
        <v>216</v>
      </c>
      <c r="K324" s="50">
        <v>220</v>
      </c>
      <c r="L324" s="51">
        <v>70</v>
      </c>
    </row>
    <row r="325" spans="1:12">
      <c r="A325" s="45" t="s">
        <v>334</v>
      </c>
      <c r="B325" s="40" t="s">
        <v>413</v>
      </c>
      <c r="C325" s="49">
        <v>0.4</v>
      </c>
      <c r="D325" s="52">
        <v>0.12769296500000005</v>
      </c>
      <c r="E325" s="52">
        <v>0.12350599500000004</v>
      </c>
      <c r="F325" s="52">
        <v>0.12769296500000005</v>
      </c>
      <c r="G325" s="52">
        <v>0.12350599500000004</v>
      </c>
      <c r="H325" s="43">
        <v>218</v>
      </c>
      <c r="I325" s="50">
        <v>218</v>
      </c>
      <c r="J325" s="50">
        <v>216</v>
      </c>
      <c r="K325" s="50">
        <v>220</v>
      </c>
      <c r="L325" s="51">
        <v>70</v>
      </c>
    </row>
    <row r="326" spans="1:12">
      <c r="A326" s="45" t="s">
        <v>335</v>
      </c>
      <c r="B326" s="40" t="s">
        <v>406</v>
      </c>
      <c r="C326" s="49">
        <v>0.4</v>
      </c>
      <c r="D326" s="52">
        <v>0</v>
      </c>
      <c r="E326" s="52">
        <v>0.01</v>
      </c>
      <c r="F326" s="52">
        <v>0</v>
      </c>
      <c r="G326" s="52">
        <v>0.01</v>
      </c>
      <c r="H326" s="43">
        <v>0</v>
      </c>
      <c r="I326" s="50">
        <v>218</v>
      </c>
      <c r="J326" s="50">
        <v>0</v>
      </c>
      <c r="K326" s="50">
        <v>220</v>
      </c>
      <c r="L326" s="51">
        <v>70</v>
      </c>
    </row>
    <row r="327" spans="1:12">
      <c r="A327" s="45" t="s">
        <v>336</v>
      </c>
      <c r="B327" s="40" t="s">
        <v>406</v>
      </c>
      <c r="C327" s="49">
        <v>0.4</v>
      </c>
      <c r="D327" s="52">
        <v>8.7067341584999999E-2</v>
      </c>
      <c r="E327" s="52">
        <v>9.0792938880000021E-2</v>
      </c>
      <c r="F327" s="52">
        <v>8.7067341584999999E-2</v>
      </c>
      <c r="G327" s="52">
        <v>9.0792938880000021E-2</v>
      </c>
      <c r="H327" s="43">
        <v>218</v>
      </c>
      <c r="I327" s="50">
        <v>218</v>
      </c>
      <c r="J327" s="50">
        <v>216</v>
      </c>
      <c r="K327" s="50">
        <v>220</v>
      </c>
      <c r="L327" s="51">
        <v>70</v>
      </c>
    </row>
    <row r="328" spans="1:12">
      <c r="A328" s="45" t="s">
        <v>337</v>
      </c>
      <c r="B328" s="40" t="s">
        <v>406</v>
      </c>
      <c r="C328" s="49">
        <v>0.4</v>
      </c>
      <c r="D328" s="52">
        <v>0.01</v>
      </c>
      <c r="E328" s="52">
        <v>0.01</v>
      </c>
      <c r="F328" s="52">
        <v>0.01</v>
      </c>
      <c r="G328" s="52">
        <v>0.01</v>
      </c>
      <c r="H328" s="43">
        <v>218</v>
      </c>
      <c r="I328" s="50">
        <v>218</v>
      </c>
      <c r="J328" s="50">
        <v>216</v>
      </c>
      <c r="K328" s="50">
        <v>220</v>
      </c>
      <c r="L328" s="51">
        <v>70</v>
      </c>
    </row>
    <row r="329" spans="1:12">
      <c r="A329" s="45" t="s">
        <v>338</v>
      </c>
      <c r="B329" s="40" t="s">
        <v>413</v>
      </c>
      <c r="C329" s="49">
        <v>0.4</v>
      </c>
      <c r="D329" s="52">
        <v>0</v>
      </c>
      <c r="E329" s="52">
        <v>1.6836600999999951E-2</v>
      </c>
      <c r="F329" s="52">
        <v>0</v>
      </c>
      <c r="G329" s="52">
        <v>1.6836600999999951E-2</v>
      </c>
      <c r="H329" s="43">
        <v>0</v>
      </c>
      <c r="I329" s="50">
        <v>218</v>
      </c>
      <c r="J329" s="50">
        <v>0</v>
      </c>
      <c r="K329" s="50">
        <v>220</v>
      </c>
      <c r="L329" s="51">
        <v>70</v>
      </c>
    </row>
    <row r="330" spans="1:12">
      <c r="A330" s="45" t="s">
        <v>339</v>
      </c>
      <c r="B330" s="40" t="s">
        <v>406</v>
      </c>
      <c r="C330" s="49">
        <v>0.4</v>
      </c>
      <c r="D330" s="52">
        <v>0</v>
      </c>
      <c r="E330" s="52">
        <v>3.0480349725000022E-2</v>
      </c>
      <c r="F330" s="52">
        <v>0</v>
      </c>
      <c r="G330" s="52">
        <v>3.0480349725000022E-2</v>
      </c>
      <c r="H330" s="43">
        <v>0</v>
      </c>
      <c r="I330" s="50">
        <v>218</v>
      </c>
      <c r="J330" s="50">
        <v>0</v>
      </c>
      <c r="K330" s="50">
        <v>220</v>
      </c>
      <c r="L330" s="51">
        <v>70</v>
      </c>
    </row>
    <row r="331" spans="1:12">
      <c r="A331" s="45" t="s">
        <v>340</v>
      </c>
      <c r="B331" s="40" t="s">
        <v>406</v>
      </c>
      <c r="C331" s="49">
        <v>0.4</v>
      </c>
      <c r="D331" s="52">
        <v>3.5670010000000037E-2</v>
      </c>
      <c r="E331" s="52">
        <v>4.806469950000003E-2</v>
      </c>
      <c r="F331" s="52">
        <v>3.5670010000000037E-2</v>
      </c>
      <c r="G331" s="52">
        <v>4.806469950000003E-2</v>
      </c>
      <c r="H331" s="43">
        <v>218</v>
      </c>
      <c r="I331" s="50">
        <v>218</v>
      </c>
      <c r="J331" s="50">
        <v>216</v>
      </c>
      <c r="K331" s="50">
        <v>220</v>
      </c>
      <c r="L331" s="51">
        <v>70</v>
      </c>
    </row>
    <row r="332" spans="1:12">
      <c r="A332" s="45" t="s">
        <v>341</v>
      </c>
      <c r="B332" s="40" t="s">
        <v>406</v>
      </c>
      <c r="C332" s="49">
        <v>0.4</v>
      </c>
      <c r="D332" s="52">
        <v>1.0626646500000003E-2</v>
      </c>
      <c r="E332" s="52">
        <v>1.285083149999997E-2</v>
      </c>
      <c r="F332" s="52">
        <v>1.0626646500000003E-2</v>
      </c>
      <c r="G332" s="52">
        <v>1.285083149999997E-2</v>
      </c>
      <c r="H332" s="43">
        <v>218</v>
      </c>
      <c r="I332" s="50">
        <v>218</v>
      </c>
      <c r="J332" s="50">
        <v>216</v>
      </c>
      <c r="K332" s="50">
        <v>220</v>
      </c>
      <c r="L332" s="51">
        <v>70</v>
      </c>
    </row>
    <row r="333" spans="1:12">
      <c r="A333" s="45" t="s">
        <v>342</v>
      </c>
      <c r="B333" s="40" t="s">
        <v>413</v>
      </c>
      <c r="C333" s="49">
        <v>0.4</v>
      </c>
      <c r="D333" s="52">
        <v>6.7284087999999964E-2</v>
      </c>
      <c r="E333" s="52">
        <v>7.7322561500000053E-2</v>
      </c>
      <c r="F333" s="52">
        <v>6.7284087999999964E-2</v>
      </c>
      <c r="G333" s="52">
        <v>7.7322561500000053E-2</v>
      </c>
      <c r="H333" s="43">
        <v>218</v>
      </c>
      <c r="I333" s="50">
        <v>218</v>
      </c>
      <c r="J333" s="50">
        <v>216</v>
      </c>
      <c r="K333" s="50">
        <v>220</v>
      </c>
      <c r="L333" s="51">
        <v>70</v>
      </c>
    </row>
    <row r="334" spans="1:12">
      <c r="A334" s="45" t="s">
        <v>343</v>
      </c>
      <c r="B334" s="40" t="s">
        <v>414</v>
      </c>
      <c r="C334" s="49">
        <v>0.4</v>
      </c>
      <c r="D334" s="52">
        <v>0</v>
      </c>
      <c r="E334" s="52">
        <v>0.01</v>
      </c>
      <c r="F334" s="52">
        <v>0</v>
      </c>
      <c r="G334" s="52">
        <v>0.01</v>
      </c>
      <c r="H334" s="43">
        <v>0</v>
      </c>
      <c r="I334" s="50">
        <v>218</v>
      </c>
      <c r="J334" s="50">
        <v>0</v>
      </c>
      <c r="K334" s="50">
        <v>220</v>
      </c>
      <c r="L334" s="51">
        <v>70</v>
      </c>
    </row>
    <row r="335" spans="1:12">
      <c r="A335" s="45" t="s">
        <v>344</v>
      </c>
      <c r="B335" s="40" t="s">
        <v>406</v>
      </c>
      <c r="C335" s="49">
        <v>0.4</v>
      </c>
      <c r="D335" s="52">
        <v>1.9966313999999975E-2</v>
      </c>
      <c r="E335" s="52">
        <v>3.2623584300000001E-2</v>
      </c>
      <c r="F335" s="52">
        <v>1.9966313999999975E-2</v>
      </c>
      <c r="G335" s="52">
        <v>3.2623584300000001E-2</v>
      </c>
      <c r="H335" s="43">
        <v>218</v>
      </c>
      <c r="I335" s="50">
        <v>218</v>
      </c>
      <c r="J335" s="50">
        <v>216</v>
      </c>
      <c r="K335" s="50">
        <v>220</v>
      </c>
      <c r="L335" s="51">
        <v>70</v>
      </c>
    </row>
    <row r="336" spans="1:12">
      <c r="A336" s="45" t="s">
        <v>345</v>
      </c>
      <c r="B336" s="40" t="s">
        <v>414</v>
      </c>
      <c r="C336" s="49">
        <v>0.4</v>
      </c>
      <c r="D336" s="52">
        <v>1.041692400000005E-2</v>
      </c>
      <c r="E336" s="52">
        <v>2.7080916499999996E-2</v>
      </c>
      <c r="F336" s="52">
        <v>1.041692400000005E-2</v>
      </c>
      <c r="G336" s="52">
        <v>2.7080916499999996E-2</v>
      </c>
      <c r="H336" s="43">
        <v>218</v>
      </c>
      <c r="I336" s="50">
        <v>218</v>
      </c>
      <c r="J336" s="50">
        <v>216</v>
      </c>
      <c r="K336" s="50">
        <v>220</v>
      </c>
      <c r="L336" s="51">
        <v>70</v>
      </c>
    </row>
    <row r="337" spans="1:12">
      <c r="A337" s="45" t="s">
        <v>346</v>
      </c>
      <c r="B337" s="40" t="s">
        <v>414</v>
      </c>
      <c r="C337" s="49">
        <v>0.4</v>
      </c>
      <c r="D337" s="52">
        <v>5.7449692499999983E-2</v>
      </c>
      <c r="E337" s="52">
        <v>0.10391240150000003</v>
      </c>
      <c r="F337" s="52">
        <v>5.7449692499999983E-2</v>
      </c>
      <c r="G337" s="52">
        <v>0.10391240150000003</v>
      </c>
      <c r="H337" s="43">
        <v>218</v>
      </c>
      <c r="I337" s="50">
        <v>218</v>
      </c>
      <c r="J337" s="50">
        <v>216</v>
      </c>
      <c r="K337" s="50">
        <v>220</v>
      </c>
      <c r="L337" s="51">
        <v>70</v>
      </c>
    </row>
    <row r="338" spans="1:12">
      <c r="A338" s="45" t="s">
        <v>347</v>
      </c>
      <c r="B338" s="40" t="s">
        <v>413</v>
      </c>
      <c r="C338" s="49">
        <v>0.4</v>
      </c>
      <c r="D338" s="52">
        <v>4.0284372000000013E-2</v>
      </c>
      <c r="E338" s="52">
        <v>3.1976416500000049E-2</v>
      </c>
      <c r="F338" s="52">
        <v>4.0284372000000013E-2</v>
      </c>
      <c r="G338" s="52">
        <v>3.1976416500000049E-2</v>
      </c>
      <c r="H338" s="43">
        <v>218</v>
      </c>
      <c r="I338" s="50">
        <v>218</v>
      </c>
      <c r="J338" s="50">
        <v>216</v>
      </c>
      <c r="K338" s="50">
        <v>220</v>
      </c>
      <c r="L338" s="51">
        <v>70</v>
      </c>
    </row>
    <row r="339" spans="1:12">
      <c r="A339" s="45" t="s">
        <v>348</v>
      </c>
      <c r="B339" s="40" t="s">
        <v>406</v>
      </c>
      <c r="C339" s="49">
        <v>0.4</v>
      </c>
      <c r="D339" s="52">
        <v>0.01</v>
      </c>
      <c r="E339" s="52">
        <v>3.1403156699999997E-2</v>
      </c>
      <c r="F339" s="52">
        <v>0.01</v>
      </c>
      <c r="G339" s="52">
        <v>3.1403156699999997E-2</v>
      </c>
      <c r="H339" s="43">
        <v>218</v>
      </c>
      <c r="I339" s="50">
        <v>218</v>
      </c>
      <c r="J339" s="50">
        <v>216</v>
      </c>
      <c r="K339" s="50">
        <v>220</v>
      </c>
      <c r="L339" s="51">
        <v>70</v>
      </c>
    </row>
    <row r="340" spans="1:12">
      <c r="A340" s="45" t="s">
        <v>349</v>
      </c>
      <c r="B340" s="40" t="s">
        <v>413</v>
      </c>
      <c r="C340" s="49">
        <v>0.4</v>
      </c>
      <c r="D340" s="52">
        <v>0.01</v>
      </c>
      <c r="E340" s="52">
        <v>0.01</v>
      </c>
      <c r="F340" s="52">
        <v>0.01</v>
      </c>
      <c r="G340" s="52">
        <v>0.01</v>
      </c>
      <c r="H340" s="43">
        <v>218</v>
      </c>
      <c r="I340" s="50">
        <v>218</v>
      </c>
      <c r="J340" s="50">
        <v>216</v>
      </c>
      <c r="K340" s="50">
        <v>220</v>
      </c>
      <c r="L340" s="51">
        <v>70</v>
      </c>
    </row>
    <row r="341" spans="1:12">
      <c r="A341" s="45" t="s">
        <v>350</v>
      </c>
      <c r="B341" s="40" t="s">
        <v>414</v>
      </c>
      <c r="C341" s="49">
        <v>0.4</v>
      </c>
      <c r="D341" s="52">
        <v>9.9503702000000027E-2</v>
      </c>
      <c r="E341" s="52">
        <v>9.0418462499999963E-2</v>
      </c>
      <c r="F341" s="52">
        <v>9.9503702000000027E-2</v>
      </c>
      <c r="G341" s="52">
        <v>9.0418462499999963E-2</v>
      </c>
      <c r="H341" s="43">
        <v>218</v>
      </c>
      <c r="I341" s="50">
        <v>218</v>
      </c>
      <c r="J341" s="50">
        <v>216</v>
      </c>
      <c r="K341" s="50">
        <v>220</v>
      </c>
      <c r="L341" s="51">
        <v>70</v>
      </c>
    </row>
    <row r="342" spans="1:12">
      <c r="A342" s="45" t="s">
        <v>351</v>
      </c>
      <c r="B342" s="40" t="s">
        <v>413</v>
      </c>
      <c r="C342" s="49">
        <v>0.4</v>
      </c>
      <c r="D342" s="52">
        <v>5.4371052000000038E-2</v>
      </c>
      <c r="E342" s="52">
        <v>5.2662949000000014E-2</v>
      </c>
      <c r="F342" s="52">
        <v>5.4371052000000038E-2</v>
      </c>
      <c r="G342" s="52">
        <v>5.2662949000000014E-2</v>
      </c>
      <c r="H342" s="43">
        <v>218</v>
      </c>
      <c r="I342" s="50">
        <v>218</v>
      </c>
      <c r="J342" s="50">
        <v>216</v>
      </c>
      <c r="K342" s="50">
        <v>220</v>
      </c>
      <c r="L342" s="51">
        <v>70</v>
      </c>
    </row>
    <row r="343" spans="1:12">
      <c r="A343" s="45" t="s">
        <v>352</v>
      </c>
      <c r="B343" s="40" t="s">
        <v>413</v>
      </c>
      <c r="C343" s="49">
        <v>0.4</v>
      </c>
      <c r="D343" s="52">
        <v>2.3057931500000017E-2</v>
      </c>
      <c r="E343" s="52">
        <v>2.2558451999999955E-2</v>
      </c>
      <c r="F343" s="52">
        <v>2.3057931500000017E-2</v>
      </c>
      <c r="G343" s="52">
        <v>2.2558451999999955E-2</v>
      </c>
      <c r="H343" s="43">
        <v>218</v>
      </c>
      <c r="I343" s="50">
        <v>218</v>
      </c>
      <c r="J343" s="50">
        <v>216</v>
      </c>
      <c r="K343" s="50">
        <v>220</v>
      </c>
      <c r="L343" s="51">
        <v>70</v>
      </c>
    </row>
    <row r="344" spans="1:12">
      <c r="A344" s="45" t="s">
        <v>353</v>
      </c>
      <c r="B344" s="40" t="s">
        <v>413</v>
      </c>
      <c r="C344" s="49">
        <v>0.4</v>
      </c>
      <c r="D344" s="52">
        <v>0</v>
      </c>
      <c r="E344" s="52">
        <v>0.01</v>
      </c>
      <c r="F344" s="52">
        <v>0</v>
      </c>
      <c r="G344" s="52">
        <v>0.01</v>
      </c>
      <c r="H344" s="43">
        <v>0</v>
      </c>
      <c r="I344" s="50">
        <v>218</v>
      </c>
      <c r="J344" s="50">
        <v>0</v>
      </c>
      <c r="K344" s="50">
        <v>220</v>
      </c>
      <c r="L344" s="51">
        <v>70</v>
      </c>
    </row>
    <row r="345" spans="1:12">
      <c r="A345" s="45" t="s">
        <v>354</v>
      </c>
      <c r="B345" s="40" t="s">
        <v>413</v>
      </c>
      <c r="C345" s="49">
        <v>0.4</v>
      </c>
      <c r="D345" s="52">
        <v>6.3408209500000035E-2</v>
      </c>
      <c r="E345" s="52">
        <v>6.8718371999999972E-2</v>
      </c>
      <c r="F345" s="52">
        <v>6.3408209500000035E-2</v>
      </c>
      <c r="G345" s="52">
        <v>6.8718371999999972E-2</v>
      </c>
      <c r="H345" s="43">
        <v>218</v>
      </c>
      <c r="I345" s="50">
        <v>218</v>
      </c>
      <c r="J345" s="50">
        <v>216</v>
      </c>
      <c r="K345" s="50">
        <v>220</v>
      </c>
      <c r="L345" s="51">
        <v>70</v>
      </c>
    </row>
    <row r="346" spans="1:12">
      <c r="A346" s="45" t="s">
        <v>355</v>
      </c>
      <c r="B346" s="40" t="s">
        <v>413</v>
      </c>
      <c r="C346" s="49">
        <v>0.4</v>
      </c>
      <c r="D346" s="52">
        <v>6.4068890499999975E-2</v>
      </c>
      <c r="E346" s="52">
        <v>6.1227144499999997E-2</v>
      </c>
      <c r="F346" s="52">
        <v>6.4068890499999975E-2</v>
      </c>
      <c r="G346" s="52">
        <v>6.1227144499999997E-2</v>
      </c>
      <c r="H346" s="43">
        <v>218</v>
      </c>
      <c r="I346" s="50">
        <v>218</v>
      </c>
      <c r="J346" s="50">
        <v>216</v>
      </c>
      <c r="K346" s="50">
        <v>220</v>
      </c>
      <c r="L346" s="51">
        <v>70</v>
      </c>
    </row>
    <row r="347" spans="1:12">
      <c r="A347" s="45" t="s">
        <v>356</v>
      </c>
      <c r="B347" s="40" t="s">
        <v>406</v>
      </c>
      <c r="C347" s="49">
        <v>0.4</v>
      </c>
      <c r="D347" s="52">
        <v>0.01</v>
      </c>
      <c r="E347" s="52">
        <v>3.2620516739999973E-2</v>
      </c>
      <c r="F347" s="52">
        <v>0.01</v>
      </c>
      <c r="G347" s="52">
        <v>3.2620516739999973E-2</v>
      </c>
      <c r="H347" s="43">
        <v>218</v>
      </c>
      <c r="I347" s="50">
        <v>218</v>
      </c>
      <c r="J347" s="50">
        <v>216</v>
      </c>
      <c r="K347" s="50">
        <v>220</v>
      </c>
      <c r="L347" s="51">
        <v>70</v>
      </c>
    </row>
    <row r="348" spans="1:12">
      <c r="A348" s="45" t="s">
        <v>357</v>
      </c>
      <c r="B348" s="40" t="s">
        <v>414</v>
      </c>
      <c r="C348" s="49">
        <v>0.4</v>
      </c>
      <c r="D348" s="52">
        <v>0.01</v>
      </c>
      <c r="E348" s="52">
        <v>1.2414102499999968E-2</v>
      </c>
      <c r="F348" s="52">
        <v>0.01</v>
      </c>
      <c r="G348" s="52">
        <v>1.2414102499999968E-2</v>
      </c>
      <c r="H348" s="43">
        <v>218</v>
      </c>
      <c r="I348" s="50">
        <v>218</v>
      </c>
      <c r="J348" s="50">
        <v>216</v>
      </c>
      <c r="K348" s="50">
        <v>220</v>
      </c>
      <c r="L348" s="51">
        <v>70</v>
      </c>
    </row>
    <row r="349" spans="1:12">
      <c r="A349" s="45" t="s">
        <v>358</v>
      </c>
      <c r="B349" s="40" t="s">
        <v>406</v>
      </c>
      <c r="C349" s="49">
        <v>0.4</v>
      </c>
      <c r="D349" s="52">
        <v>6.2064498195000012E-2</v>
      </c>
      <c r="E349" s="52">
        <v>0.12929112315000002</v>
      </c>
      <c r="F349" s="52">
        <v>6.2064498195000012E-2</v>
      </c>
      <c r="G349" s="52">
        <v>0.12929112315000002</v>
      </c>
      <c r="H349" s="43">
        <v>218</v>
      </c>
      <c r="I349" s="50">
        <v>218</v>
      </c>
      <c r="J349" s="50">
        <v>216</v>
      </c>
      <c r="K349" s="50">
        <v>220</v>
      </c>
      <c r="L349" s="51">
        <v>70</v>
      </c>
    </row>
    <row r="350" spans="1:12">
      <c r="A350" s="45" t="s">
        <v>359</v>
      </c>
      <c r="B350" s="40" t="s">
        <v>414</v>
      </c>
      <c r="C350" s="49">
        <v>0.4</v>
      </c>
      <c r="D350" s="52">
        <v>0.01</v>
      </c>
      <c r="E350" s="52">
        <v>0.01</v>
      </c>
      <c r="F350" s="52">
        <v>0.01</v>
      </c>
      <c r="G350" s="52">
        <v>0.01</v>
      </c>
      <c r="H350" s="43">
        <v>218</v>
      </c>
      <c r="I350" s="50">
        <v>218</v>
      </c>
      <c r="J350" s="50">
        <v>216</v>
      </c>
      <c r="K350" s="50">
        <v>220</v>
      </c>
      <c r="L350" s="51">
        <v>70</v>
      </c>
    </row>
    <row r="351" spans="1:12">
      <c r="A351" s="45" t="s">
        <v>360</v>
      </c>
      <c r="B351" s="40" t="s">
        <v>414</v>
      </c>
      <c r="C351" s="49">
        <v>0.4</v>
      </c>
      <c r="D351" s="52">
        <v>2.7065549999999994E-2</v>
      </c>
      <c r="E351" s="52">
        <v>4.3124567100000039E-2</v>
      </c>
      <c r="F351" s="52">
        <v>2.7065549999999994E-2</v>
      </c>
      <c r="G351" s="52">
        <v>4.3124567100000039E-2</v>
      </c>
      <c r="H351" s="43">
        <v>218</v>
      </c>
      <c r="I351" s="50">
        <v>218</v>
      </c>
      <c r="J351" s="50">
        <v>216</v>
      </c>
      <c r="K351" s="50">
        <v>220</v>
      </c>
      <c r="L351" s="51">
        <v>70</v>
      </c>
    </row>
    <row r="352" spans="1:12">
      <c r="A352" s="45" t="s">
        <v>361</v>
      </c>
      <c r="B352" s="40" t="s">
        <v>413</v>
      </c>
      <c r="C352" s="49">
        <v>0.4</v>
      </c>
      <c r="D352" s="52">
        <v>1.6660976000000046E-2</v>
      </c>
      <c r="E352" s="52">
        <v>1.2226730500000007E-2</v>
      </c>
      <c r="F352" s="52">
        <v>1.6660976000000046E-2</v>
      </c>
      <c r="G352" s="52">
        <v>1.2226730500000007E-2</v>
      </c>
      <c r="H352" s="43">
        <v>218</v>
      </c>
      <c r="I352" s="50">
        <v>218</v>
      </c>
      <c r="J352" s="50">
        <v>216</v>
      </c>
      <c r="K352" s="50">
        <v>220</v>
      </c>
      <c r="L352" s="51">
        <v>70</v>
      </c>
    </row>
    <row r="353" spans="1:12">
      <c r="A353" s="45" t="s">
        <v>362</v>
      </c>
      <c r="B353" s="40" t="s">
        <v>406</v>
      </c>
      <c r="C353" s="49">
        <v>0.4</v>
      </c>
      <c r="D353" s="52">
        <v>0</v>
      </c>
      <c r="E353" s="52">
        <v>0.01</v>
      </c>
      <c r="F353" s="52">
        <v>0</v>
      </c>
      <c r="G353" s="52">
        <v>0.01</v>
      </c>
      <c r="H353" s="43">
        <v>0</v>
      </c>
      <c r="I353" s="50">
        <v>218</v>
      </c>
      <c r="J353" s="50">
        <v>0</v>
      </c>
      <c r="K353" s="50">
        <v>220</v>
      </c>
      <c r="L353" s="51">
        <v>70</v>
      </c>
    </row>
    <row r="354" spans="1:12">
      <c r="A354" s="45" t="s">
        <v>363</v>
      </c>
      <c r="B354" s="40" t="s">
        <v>406</v>
      </c>
      <c r="C354" s="49">
        <v>0.4</v>
      </c>
      <c r="D354" s="52">
        <v>0</v>
      </c>
      <c r="E354" s="52">
        <v>2.0059726499999986E-2</v>
      </c>
      <c r="F354" s="52">
        <v>0</v>
      </c>
      <c r="G354" s="52">
        <v>2.0059726499999986E-2</v>
      </c>
      <c r="H354" s="43">
        <v>0</v>
      </c>
      <c r="I354" s="50">
        <v>218</v>
      </c>
      <c r="J354" s="50">
        <v>0</v>
      </c>
      <c r="K354" s="50">
        <v>220</v>
      </c>
      <c r="L354" s="51">
        <v>70</v>
      </c>
    </row>
    <row r="355" spans="1:12">
      <c r="A355" s="45" t="s">
        <v>364</v>
      </c>
      <c r="B355" s="40" t="s">
        <v>406</v>
      </c>
      <c r="C355" s="49">
        <v>0.4</v>
      </c>
      <c r="D355" s="52">
        <v>0</v>
      </c>
      <c r="E355" s="52">
        <v>3.0379580500000003E-2</v>
      </c>
      <c r="F355" s="52">
        <v>0</v>
      </c>
      <c r="G355" s="52">
        <v>3.0379580500000003E-2</v>
      </c>
      <c r="H355" s="43">
        <v>0</v>
      </c>
      <c r="I355" s="50">
        <v>218</v>
      </c>
      <c r="J355" s="50">
        <v>0</v>
      </c>
      <c r="K355" s="50">
        <v>220</v>
      </c>
      <c r="L355" s="51">
        <v>70</v>
      </c>
    </row>
    <row r="356" spans="1:12">
      <c r="A356" s="45" t="s">
        <v>365</v>
      </c>
      <c r="B356" s="40" t="s">
        <v>406</v>
      </c>
      <c r="C356" s="49">
        <v>0.4</v>
      </c>
      <c r="D356" s="52">
        <v>0</v>
      </c>
      <c r="E356" s="52">
        <v>3.6787075000000002E-2</v>
      </c>
      <c r="F356" s="52">
        <v>0</v>
      </c>
      <c r="G356" s="52">
        <v>3.6787075000000002E-2</v>
      </c>
      <c r="H356" s="43">
        <v>0</v>
      </c>
      <c r="I356" s="50">
        <v>218</v>
      </c>
      <c r="J356" s="50">
        <v>0</v>
      </c>
      <c r="K356" s="50">
        <v>220</v>
      </c>
      <c r="L356" s="51">
        <v>70</v>
      </c>
    </row>
    <row r="357" spans="1:12">
      <c r="A357" s="45" t="s">
        <v>366</v>
      </c>
      <c r="B357" s="40" t="s">
        <v>414</v>
      </c>
      <c r="C357" s="49">
        <v>0.4</v>
      </c>
      <c r="D357" s="52">
        <v>1.1603233844999988E-2</v>
      </c>
      <c r="E357" s="52">
        <v>1.9505559149999997E-2</v>
      </c>
      <c r="F357" s="52">
        <v>1.1603233844999988E-2</v>
      </c>
      <c r="G357" s="52">
        <v>1.9505559149999997E-2</v>
      </c>
      <c r="H357" s="43">
        <v>218</v>
      </c>
      <c r="I357" s="50">
        <v>218</v>
      </c>
      <c r="J357" s="50">
        <v>216</v>
      </c>
      <c r="K357" s="50">
        <v>220</v>
      </c>
      <c r="L357" s="51">
        <v>70</v>
      </c>
    </row>
    <row r="358" spans="1:12">
      <c r="A358" s="45" t="s">
        <v>367</v>
      </c>
      <c r="B358" s="40" t="s">
        <v>413</v>
      </c>
      <c r="C358" s="49">
        <v>0.4</v>
      </c>
      <c r="D358" s="52">
        <v>5.8633140500000007E-2</v>
      </c>
      <c r="E358" s="52">
        <v>2.3326962499999992E-2</v>
      </c>
      <c r="F358" s="52">
        <v>5.8633140500000007E-2</v>
      </c>
      <c r="G358" s="52">
        <v>2.3326962499999992E-2</v>
      </c>
      <c r="H358" s="43">
        <v>218</v>
      </c>
      <c r="I358" s="50">
        <v>218</v>
      </c>
      <c r="J358" s="50">
        <v>216</v>
      </c>
      <c r="K358" s="50">
        <v>220</v>
      </c>
      <c r="L358" s="51">
        <v>70</v>
      </c>
    </row>
    <row r="359" spans="1:12">
      <c r="A359" s="45" t="s">
        <v>368</v>
      </c>
      <c r="B359" s="40" t="s">
        <v>414</v>
      </c>
      <c r="C359" s="49">
        <v>0.4</v>
      </c>
      <c r="D359" s="52">
        <v>3.229489960000001E-2</v>
      </c>
      <c r="E359" s="52">
        <v>3.5148420799999955E-2</v>
      </c>
      <c r="F359" s="52">
        <v>3.229489960000001E-2</v>
      </c>
      <c r="G359" s="52">
        <v>3.5148420799999955E-2</v>
      </c>
      <c r="H359" s="43">
        <v>218</v>
      </c>
      <c r="I359" s="50">
        <v>218</v>
      </c>
      <c r="J359" s="50">
        <v>216</v>
      </c>
      <c r="K359" s="50">
        <v>220</v>
      </c>
      <c r="L359" s="51">
        <v>70</v>
      </c>
    </row>
    <row r="360" spans="1:12">
      <c r="A360" s="45" t="s">
        <v>369</v>
      </c>
      <c r="B360" s="40" t="s">
        <v>414</v>
      </c>
      <c r="C360" s="49">
        <v>0.4</v>
      </c>
      <c r="D360" s="52">
        <v>2.8034581750000009E-2</v>
      </c>
      <c r="E360" s="52">
        <v>3.9335612249999985E-2</v>
      </c>
      <c r="F360" s="52">
        <v>2.8034581750000009E-2</v>
      </c>
      <c r="G360" s="52">
        <v>3.9335612249999985E-2</v>
      </c>
      <c r="H360" s="43">
        <v>218</v>
      </c>
      <c r="I360" s="50">
        <v>218</v>
      </c>
      <c r="J360" s="50">
        <v>216</v>
      </c>
      <c r="K360" s="50">
        <v>220</v>
      </c>
      <c r="L360" s="51">
        <v>70</v>
      </c>
    </row>
    <row r="361" spans="1:12">
      <c r="A361" s="45" t="s">
        <v>370</v>
      </c>
      <c r="B361" s="40" t="s">
        <v>413</v>
      </c>
      <c r="C361" s="49">
        <v>0.4</v>
      </c>
      <c r="D361" s="52">
        <v>2.0913603500000044E-2</v>
      </c>
      <c r="E361" s="52">
        <v>2.7012663000000044E-2</v>
      </c>
      <c r="F361" s="52">
        <v>2.0913603500000044E-2</v>
      </c>
      <c r="G361" s="52">
        <v>2.7012663000000044E-2</v>
      </c>
      <c r="H361" s="43">
        <v>218</v>
      </c>
      <c r="I361" s="50">
        <v>218</v>
      </c>
      <c r="J361" s="50">
        <v>216</v>
      </c>
      <c r="K361" s="50">
        <v>220</v>
      </c>
      <c r="L361" s="51">
        <v>70</v>
      </c>
    </row>
    <row r="362" spans="1:12">
      <c r="A362" s="45" t="s">
        <v>371</v>
      </c>
      <c r="B362" s="40" t="s">
        <v>413</v>
      </c>
      <c r="C362" s="49">
        <v>0.4</v>
      </c>
      <c r="D362" s="52">
        <v>1.2024284500000038E-2</v>
      </c>
      <c r="E362" s="52">
        <v>0.01</v>
      </c>
      <c r="F362" s="52">
        <v>1.2024284500000038E-2</v>
      </c>
      <c r="G362" s="52">
        <v>0.01</v>
      </c>
      <c r="H362" s="43">
        <v>218</v>
      </c>
      <c r="I362" s="50">
        <v>218</v>
      </c>
      <c r="J362" s="50">
        <v>216</v>
      </c>
      <c r="K362" s="50">
        <v>220</v>
      </c>
      <c r="L362" s="51">
        <v>70</v>
      </c>
    </row>
    <row r="363" spans="1:12">
      <c r="A363" s="45" t="s">
        <v>372</v>
      </c>
      <c r="B363" s="40" t="s">
        <v>414</v>
      </c>
      <c r="C363" s="49">
        <v>0.4</v>
      </c>
      <c r="D363" s="52">
        <v>0.01</v>
      </c>
      <c r="E363" s="52">
        <v>0.01</v>
      </c>
      <c r="F363" s="52">
        <v>0.01</v>
      </c>
      <c r="G363" s="52">
        <v>0.01</v>
      </c>
      <c r="H363" s="43">
        <v>218</v>
      </c>
      <c r="I363" s="50">
        <v>218</v>
      </c>
      <c r="J363" s="50">
        <v>216</v>
      </c>
      <c r="K363" s="50">
        <v>220</v>
      </c>
      <c r="L363" s="51">
        <v>70</v>
      </c>
    </row>
    <row r="364" spans="1:12">
      <c r="A364" s="45" t="s">
        <v>373</v>
      </c>
      <c r="B364" s="40" t="s">
        <v>413</v>
      </c>
      <c r="C364" s="49">
        <v>0.4</v>
      </c>
      <c r="D364" s="52">
        <v>1.0149308499999954E-2</v>
      </c>
      <c r="E364" s="52">
        <v>1.811577249999996E-2</v>
      </c>
      <c r="F364" s="52">
        <v>1.0149308499999954E-2</v>
      </c>
      <c r="G364" s="52">
        <v>1.811577249999996E-2</v>
      </c>
      <c r="H364" s="43">
        <v>218</v>
      </c>
      <c r="I364" s="50">
        <v>218</v>
      </c>
      <c r="J364" s="50">
        <v>216</v>
      </c>
      <c r="K364" s="50">
        <v>220</v>
      </c>
      <c r="L364" s="51">
        <v>70</v>
      </c>
    </row>
    <row r="365" spans="1:12">
      <c r="A365" s="45" t="s">
        <v>374</v>
      </c>
      <c r="B365" s="40" t="s">
        <v>406</v>
      </c>
      <c r="C365" s="49">
        <v>0.4</v>
      </c>
      <c r="D365" s="52">
        <v>0.01</v>
      </c>
      <c r="E365" s="52">
        <v>2.8195064499999981E-2</v>
      </c>
      <c r="F365" s="52">
        <v>0.01</v>
      </c>
      <c r="G365" s="52">
        <v>2.8195064499999981E-2</v>
      </c>
      <c r="H365" s="43">
        <v>218</v>
      </c>
      <c r="I365" s="50">
        <v>218</v>
      </c>
      <c r="J365" s="50">
        <v>216</v>
      </c>
      <c r="K365" s="50">
        <v>220</v>
      </c>
      <c r="L365" s="51">
        <v>70</v>
      </c>
    </row>
    <row r="366" spans="1:12">
      <c r="A366" s="45" t="s">
        <v>375</v>
      </c>
      <c r="B366" s="40" t="s">
        <v>414</v>
      </c>
      <c r="C366" s="49">
        <v>0.4</v>
      </c>
      <c r="D366" s="52">
        <v>1.2558738500000001E-2</v>
      </c>
      <c r="E366" s="52">
        <v>1.6711598500000036E-2</v>
      </c>
      <c r="F366" s="52">
        <v>1.2558738500000001E-2</v>
      </c>
      <c r="G366" s="52">
        <v>1.6711598500000036E-2</v>
      </c>
      <c r="H366" s="43">
        <v>218</v>
      </c>
      <c r="I366" s="50">
        <v>218</v>
      </c>
      <c r="J366" s="50">
        <v>216</v>
      </c>
      <c r="K366" s="50">
        <v>220</v>
      </c>
      <c r="L366" s="51">
        <v>70</v>
      </c>
    </row>
    <row r="367" spans="1:12">
      <c r="A367" s="45" t="s">
        <v>376</v>
      </c>
      <c r="B367" s="40" t="s">
        <v>413</v>
      </c>
      <c r="C367" s="49">
        <v>0.4</v>
      </c>
      <c r="D367" s="52">
        <v>0.01</v>
      </c>
      <c r="E367" s="52">
        <v>0.01</v>
      </c>
      <c r="F367" s="52">
        <v>0.01</v>
      </c>
      <c r="G367" s="52">
        <v>0.01</v>
      </c>
      <c r="H367" s="43">
        <v>218</v>
      </c>
      <c r="I367" s="50">
        <v>218</v>
      </c>
      <c r="J367" s="50">
        <v>216</v>
      </c>
      <c r="K367" s="50">
        <v>220</v>
      </c>
      <c r="L367" s="51">
        <v>70</v>
      </c>
    </row>
    <row r="368" spans="1:12">
      <c r="A368" s="45" t="s">
        <v>377</v>
      </c>
      <c r="B368" s="40" t="s">
        <v>414</v>
      </c>
      <c r="C368" s="49">
        <v>0.4</v>
      </c>
      <c r="D368" s="52">
        <v>0</v>
      </c>
      <c r="E368" s="52">
        <v>0.01</v>
      </c>
      <c r="F368" s="52">
        <v>0</v>
      </c>
      <c r="G368" s="52">
        <v>0.01</v>
      </c>
      <c r="H368" s="43">
        <v>0</v>
      </c>
      <c r="I368" s="50">
        <v>218</v>
      </c>
      <c r="J368" s="50">
        <v>0</v>
      </c>
      <c r="K368" s="50">
        <v>220</v>
      </c>
      <c r="L368" s="51">
        <v>70</v>
      </c>
    </row>
    <row r="369" spans="1:12">
      <c r="A369" s="45" t="s">
        <v>378</v>
      </c>
      <c r="B369" s="40" t="s">
        <v>406</v>
      </c>
      <c r="C369" s="49">
        <v>0.4</v>
      </c>
      <c r="D369" s="52">
        <v>4.3330669499999967E-2</v>
      </c>
      <c r="E369" s="52">
        <v>4.1217681000000006E-2</v>
      </c>
      <c r="F369" s="52">
        <v>4.3330669499999967E-2</v>
      </c>
      <c r="G369" s="52">
        <v>4.1217681000000006E-2</v>
      </c>
      <c r="H369" s="43">
        <v>218</v>
      </c>
      <c r="I369" s="50">
        <v>218</v>
      </c>
      <c r="J369" s="50">
        <v>216</v>
      </c>
      <c r="K369" s="50">
        <v>220</v>
      </c>
      <c r="L369" s="51">
        <v>70</v>
      </c>
    </row>
    <row r="370" spans="1:12">
      <c r="A370" s="45" t="s">
        <v>379</v>
      </c>
      <c r="B370" s="40" t="s">
        <v>413</v>
      </c>
      <c r="C370" s="49">
        <v>0.4</v>
      </c>
      <c r="D370" s="52">
        <v>2.5991593999999948E-2</v>
      </c>
      <c r="E370" s="52">
        <v>1.2485055500000009E-2</v>
      </c>
      <c r="F370" s="52">
        <v>2.5991593999999948E-2</v>
      </c>
      <c r="G370" s="52">
        <v>1.2485055500000009E-2</v>
      </c>
      <c r="H370" s="43">
        <v>218</v>
      </c>
      <c r="I370" s="50">
        <v>218</v>
      </c>
      <c r="J370" s="50">
        <v>216</v>
      </c>
      <c r="K370" s="50">
        <v>220</v>
      </c>
      <c r="L370" s="51">
        <v>70</v>
      </c>
    </row>
    <row r="371" spans="1:12">
      <c r="A371" s="45" t="s">
        <v>380</v>
      </c>
      <c r="B371" s="40" t="s">
        <v>413</v>
      </c>
      <c r="C371" s="49">
        <v>0.4</v>
      </c>
      <c r="D371" s="52">
        <v>0</v>
      </c>
      <c r="E371" s="52">
        <v>0.01</v>
      </c>
      <c r="F371" s="52">
        <v>0</v>
      </c>
      <c r="G371" s="52">
        <v>0.01</v>
      </c>
      <c r="H371" s="43">
        <v>0</v>
      </c>
      <c r="I371" s="50">
        <v>218</v>
      </c>
      <c r="J371" s="50">
        <v>0</v>
      </c>
      <c r="K371" s="50">
        <v>220</v>
      </c>
      <c r="L371" s="51">
        <v>70</v>
      </c>
    </row>
    <row r="372" spans="1:12">
      <c r="A372" s="45" t="s">
        <v>381</v>
      </c>
      <c r="B372" s="40" t="s">
        <v>414</v>
      </c>
      <c r="C372" s="49">
        <v>0.4</v>
      </c>
      <c r="D372" s="52">
        <v>1.7341992299999998E-2</v>
      </c>
      <c r="E372" s="52">
        <v>2.0420837400000023E-2</v>
      </c>
      <c r="F372" s="52">
        <v>1.7341992299999998E-2</v>
      </c>
      <c r="G372" s="52">
        <v>2.0420837400000023E-2</v>
      </c>
      <c r="H372" s="43">
        <v>218</v>
      </c>
      <c r="I372" s="50">
        <v>218</v>
      </c>
      <c r="J372" s="50">
        <v>216</v>
      </c>
      <c r="K372" s="50">
        <v>220</v>
      </c>
      <c r="L372" s="51">
        <v>70</v>
      </c>
    </row>
    <row r="373" spans="1:12">
      <c r="A373" s="45" t="s">
        <v>382</v>
      </c>
      <c r="B373" s="40" t="s">
        <v>406</v>
      </c>
      <c r="C373" s="49">
        <v>0.4</v>
      </c>
      <c r="D373" s="52">
        <v>2.1689878500000013E-2</v>
      </c>
      <c r="E373" s="52">
        <v>2.9235831600000005E-2</v>
      </c>
      <c r="F373" s="52">
        <v>2.1689878500000013E-2</v>
      </c>
      <c r="G373" s="52">
        <v>2.9235831600000005E-2</v>
      </c>
      <c r="H373" s="43">
        <v>218</v>
      </c>
      <c r="I373" s="50">
        <v>218</v>
      </c>
      <c r="J373" s="50">
        <v>216</v>
      </c>
      <c r="K373" s="50">
        <v>220</v>
      </c>
      <c r="L373" s="51">
        <v>70</v>
      </c>
    </row>
  </sheetData>
  <mergeCells count="13">
    <mergeCell ref="L30:L31"/>
    <mergeCell ref="M30:M31"/>
    <mergeCell ref="A30:A31"/>
    <mergeCell ref="B30:B31"/>
    <mergeCell ref="C30:C31"/>
    <mergeCell ref="D30:G30"/>
    <mergeCell ref="H30:K30"/>
    <mergeCell ref="L56:L57"/>
    <mergeCell ref="A56:A57"/>
    <mergeCell ref="B56:B57"/>
    <mergeCell ref="C56:C57"/>
    <mergeCell ref="D56:G56"/>
    <mergeCell ref="H56:K56"/>
  </mergeCells>
  <conditionalFormatting sqref="D32:G50">
    <cfRule type="colorScale" priority="5">
      <colorScale>
        <cfvo type="min"/>
        <cfvo type="max"/>
        <color rgb="FFFCFCFF"/>
        <color rgb="FF63BE7B"/>
      </colorScale>
    </cfRule>
  </conditionalFormatting>
  <conditionalFormatting sqref="D58:G373">
    <cfRule type="colorScale" priority="2">
      <colorScale>
        <cfvo type="min"/>
        <cfvo type="max"/>
        <color rgb="FFFCFCFF"/>
        <color rgb="FF63BE7B"/>
      </colorScale>
    </cfRule>
  </conditionalFormatting>
  <conditionalFormatting sqref="D59:G59">
    <cfRule type="colorScale" priority="1">
      <colorScale>
        <cfvo type="min"/>
        <cfvo type="max"/>
        <color rgb="FFFCFCFF"/>
        <color rgb="FF63BE7B"/>
      </colorScale>
    </cfRule>
  </conditionalFormatting>
  <conditionalFormatting sqref="D59:G373">
    <cfRule type="colorScale" priority="3">
      <colorScale>
        <cfvo type="min"/>
        <cfvo type="max"/>
        <color rgb="FFFCFCFF"/>
        <color rgb="FF63BE7B"/>
      </colorScale>
    </cfRule>
  </conditionalFormatting>
  <conditionalFormatting sqref="D60:G373">
    <cfRule type="colorScale" priority="4">
      <colorScale>
        <cfvo type="min"/>
        <cfvo type="max"/>
        <color rgb="FFFCFCFF"/>
        <color rgb="FF63BE7B"/>
      </colorScale>
    </cfRule>
  </conditionalFormatting>
  <conditionalFormatting sqref="F32:F50">
    <cfRule type="colorScale" priority="6">
      <colorScale>
        <cfvo type="min"/>
        <cfvo type="max"/>
        <color rgb="FFFCFCFF"/>
        <color rgb="FF63BE7B"/>
      </colorScale>
    </cfRule>
  </conditionalFormatting>
  <conditionalFormatting sqref="F6:G15 F17:G24 D6:E24">
    <cfRule type="colorScale" priority="9">
      <colorScale>
        <cfvo type="min"/>
        <cfvo type="max"/>
        <color rgb="FFFCFCFF"/>
        <color rgb="FF63BE7B"/>
      </colorScale>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342C1-F94C-4A6C-88F7-904F7F4B1395}">
  <dimension ref="A1:P50"/>
  <sheetViews>
    <sheetView topLeftCell="D1" workbookViewId="0">
      <selection activeCell="E1" sqref="E1:K1048576"/>
    </sheetView>
  </sheetViews>
  <sheetFormatPr defaultRowHeight="14.45"/>
  <cols>
    <col min="2" max="2" width="10.85546875" customWidth="1"/>
    <col min="3" max="3" width="15.85546875" customWidth="1"/>
    <col min="4" max="4" width="19.7109375" customWidth="1"/>
    <col min="5" max="6" width="34.140625" bestFit="1" customWidth="1"/>
    <col min="7" max="8" width="47.5703125" bestFit="1" customWidth="1"/>
    <col min="9" max="9" width="12.5703125" bestFit="1" customWidth="1"/>
    <col min="10" max="10" width="17.28515625" bestFit="1" customWidth="1"/>
    <col min="11" max="11" width="17.5703125" bestFit="1" customWidth="1"/>
    <col min="12" max="12" width="17.85546875" bestFit="1" customWidth="1"/>
    <col min="14" max="15" width="11.28515625" bestFit="1" customWidth="1"/>
  </cols>
  <sheetData>
    <row r="1" spans="1:16">
      <c r="C1" s="1" t="s">
        <v>434</v>
      </c>
      <c r="D1" s="1" t="s">
        <v>434</v>
      </c>
      <c r="E1" s="1" t="s">
        <v>435</v>
      </c>
      <c r="F1" s="1" t="s">
        <v>435</v>
      </c>
      <c r="G1" s="1" t="s">
        <v>436</v>
      </c>
      <c r="H1" s="1" t="s">
        <v>436</v>
      </c>
      <c r="I1" s="1" t="s">
        <v>437</v>
      </c>
      <c r="J1" s="1" t="s">
        <v>437</v>
      </c>
      <c r="K1" s="1" t="s">
        <v>438</v>
      </c>
      <c r="L1" s="1" t="s">
        <v>439</v>
      </c>
    </row>
    <row r="2" spans="1:16">
      <c r="A2" t="s">
        <v>440</v>
      </c>
      <c r="B2" t="s">
        <v>441</v>
      </c>
      <c r="C2" s="3" t="s">
        <v>442</v>
      </c>
      <c r="D2" s="3" t="s">
        <v>443</v>
      </c>
      <c r="E2" s="3" t="s">
        <v>408</v>
      </c>
      <c r="F2" s="3" t="s">
        <v>412</v>
      </c>
      <c r="G2" s="3" t="s">
        <v>408</v>
      </c>
      <c r="H2" s="3" t="s">
        <v>412</v>
      </c>
      <c r="I2" s="3" t="s">
        <v>442</v>
      </c>
      <c r="J2" s="3" t="s">
        <v>443</v>
      </c>
      <c r="K2" s="3" t="s">
        <v>444</v>
      </c>
      <c r="L2" s="3" t="s">
        <v>445</v>
      </c>
      <c r="O2" s="3" t="s">
        <v>446</v>
      </c>
      <c r="P2" t="str">
        <f>'Revenue Calculator for EVs'!C1</f>
        <v>SAOU_DemandChelmsford East LocalSummer 2027</v>
      </c>
    </row>
    <row r="3" spans="1:16">
      <c r="A3" s="3">
        <v>1</v>
      </c>
      <c r="B3" s="4">
        <v>0</v>
      </c>
      <c r="C3">
        <v>1.9</v>
      </c>
      <c r="D3">
        <v>0.9</v>
      </c>
      <c r="E3">
        <v>0.6</v>
      </c>
      <c r="F3">
        <v>0.1</v>
      </c>
      <c r="G3">
        <v>0.4</v>
      </c>
      <c r="H3">
        <v>0.4</v>
      </c>
      <c r="I3">
        <f>C3*'Revenue Calculator for EVs'!$B$4</f>
        <v>19</v>
      </c>
      <c r="J3">
        <f>D3*'Revenue Calculator for EVs'!$B$4</f>
        <v>9</v>
      </c>
      <c r="K3">
        <f>IF(AND($O$4="LV", A3&gt;=MIN($O$6,$O$7), A3&lt;=MAX($O$6,$O$7)), I3*1, 0)</f>
        <v>0</v>
      </c>
      <c r="L3">
        <f>IF(AND($O$4="HV", A3&gt;=MIN($O$6,$O$7), A3&lt;=MAX($O$6,$O$7)), J3*1, 0)</f>
        <v>0</v>
      </c>
      <c r="N3" s="66" t="s">
        <v>447</v>
      </c>
      <c r="O3" s="3">
        <f>_xlfn.XLOOKUP('Revenue Calculator for EVs'!$C$1,'Competition Data TR13'!G:G,'Competition Data TR13'!E:E)</f>
        <v>11</v>
      </c>
    </row>
    <row r="4" spans="1:16">
      <c r="A4" s="3">
        <v>2</v>
      </c>
      <c r="B4" s="4">
        <v>2.0833333333333332E-2</v>
      </c>
      <c r="C4">
        <v>1.9</v>
      </c>
      <c r="D4">
        <v>0.9</v>
      </c>
      <c r="E4">
        <v>0.6</v>
      </c>
      <c r="F4">
        <v>0.1</v>
      </c>
      <c r="G4">
        <v>0.4</v>
      </c>
      <c r="H4">
        <v>0.3</v>
      </c>
      <c r="I4">
        <f>C4*'Revenue Calculator for EVs'!$B$4</f>
        <v>19</v>
      </c>
      <c r="J4">
        <f>D4*'Revenue Calculator for EVs'!$B$4</f>
        <v>9</v>
      </c>
      <c r="K4">
        <f t="shared" ref="K4:K50" si="0">IF(AND($O$4="LV", A4&gt;=MIN($O$6,$O$7), A4&lt;=MAX($O$6,$O$7)), I4*1, 0)</f>
        <v>0</v>
      </c>
      <c r="L4">
        <f t="shared" ref="L4:L50" si="1">IF(AND($O$4="HV", A4&gt;=MIN($O$6,$O$7), A4&lt;=MAX($O$6,$O$7)), J4*1, 0)</f>
        <v>0</v>
      </c>
      <c r="N4" s="66" t="s">
        <v>448</v>
      </c>
      <c r="O4" s="3" t="str">
        <f>IF(O3&gt;=11,"HV","LV")</f>
        <v>HV</v>
      </c>
    </row>
    <row r="5" spans="1:16">
      <c r="A5" s="3">
        <v>3</v>
      </c>
      <c r="B5" s="4">
        <v>4.1666666666666664E-2</v>
      </c>
      <c r="C5">
        <v>1.7</v>
      </c>
      <c r="D5">
        <v>0.8</v>
      </c>
      <c r="E5">
        <v>0.6</v>
      </c>
      <c r="F5">
        <v>0.1</v>
      </c>
      <c r="G5">
        <v>0.3</v>
      </c>
      <c r="H5">
        <v>0.3</v>
      </c>
      <c r="I5">
        <f>C5*'Revenue Calculator for EVs'!$B$4</f>
        <v>17</v>
      </c>
      <c r="J5">
        <f>D5*'Revenue Calculator for EVs'!$B$4</f>
        <v>8</v>
      </c>
      <c r="K5">
        <f t="shared" si="0"/>
        <v>0</v>
      </c>
      <c r="L5">
        <f t="shared" si="1"/>
        <v>0</v>
      </c>
      <c r="N5" s="66" t="s">
        <v>28</v>
      </c>
      <c r="O5" s="3" t="s">
        <v>449</v>
      </c>
    </row>
    <row r="6" spans="1:16">
      <c r="A6" s="3">
        <v>4</v>
      </c>
      <c r="B6" s="4">
        <v>6.25E-2</v>
      </c>
      <c r="C6">
        <v>1.6</v>
      </c>
      <c r="D6">
        <v>0.7</v>
      </c>
      <c r="E6">
        <v>0.7</v>
      </c>
      <c r="F6">
        <v>0.2</v>
      </c>
      <c r="G6">
        <v>0.3</v>
      </c>
      <c r="H6">
        <v>0.3</v>
      </c>
      <c r="I6">
        <f>C6*'Revenue Calculator for EVs'!$B$4</f>
        <v>16</v>
      </c>
      <c r="J6">
        <f>D6*'Revenue Calculator for EVs'!$B$4</f>
        <v>7</v>
      </c>
      <c r="K6">
        <f t="shared" si="0"/>
        <v>0</v>
      </c>
      <c r="L6">
        <f t="shared" si="1"/>
        <v>0</v>
      </c>
      <c r="N6" s="4">
        <f>_xlfn.XLOOKUP('Revenue Calculator for EVs'!$C$1,'Competition Data TR13'!G:G,'Competition Data TR13'!N:N)</f>
        <v>0.625</v>
      </c>
      <c r="O6" s="3">
        <f>_xlfn.XLOOKUP(N6,B:B,A:A)</f>
        <v>31</v>
      </c>
    </row>
    <row r="7" spans="1:16">
      <c r="A7" s="3">
        <v>5</v>
      </c>
      <c r="B7" s="4">
        <v>8.3333333333333329E-2</v>
      </c>
      <c r="C7">
        <v>1.4</v>
      </c>
      <c r="D7">
        <v>0.6</v>
      </c>
      <c r="E7">
        <v>0.8</v>
      </c>
      <c r="F7">
        <v>0.2</v>
      </c>
      <c r="G7">
        <v>0.3</v>
      </c>
      <c r="H7">
        <v>0.3</v>
      </c>
      <c r="I7">
        <f>C7*'Revenue Calculator for EVs'!$B$4</f>
        <v>14</v>
      </c>
      <c r="J7">
        <f>D7*'Revenue Calculator for EVs'!$B$4</f>
        <v>6</v>
      </c>
      <c r="K7">
        <f t="shared" si="0"/>
        <v>0</v>
      </c>
      <c r="L7">
        <f t="shared" si="1"/>
        <v>0</v>
      </c>
      <c r="N7" s="4">
        <f>_xlfn.XLOOKUP('Revenue Calculator for EVs'!$C$1,'Competition Data TR13'!G:G,'Competition Data TR13'!O:O)</f>
        <v>0.79166666666666663</v>
      </c>
      <c r="O7" s="3">
        <f>_xlfn.XLOOKUP(N7,B:B,A:A)</f>
        <v>39</v>
      </c>
    </row>
    <row r="8" spans="1:16">
      <c r="A8" s="3">
        <v>6</v>
      </c>
      <c r="B8" s="4">
        <v>0.10416666666666667</v>
      </c>
      <c r="C8">
        <v>1.3</v>
      </c>
      <c r="D8">
        <v>0.6</v>
      </c>
      <c r="E8">
        <v>0.8</v>
      </c>
      <c r="F8">
        <v>0.2</v>
      </c>
      <c r="G8">
        <v>0.3</v>
      </c>
      <c r="H8">
        <v>0.2</v>
      </c>
      <c r="I8">
        <f>C8*'Revenue Calculator for EVs'!$B$4</f>
        <v>13</v>
      </c>
      <c r="J8">
        <f>D8*'Revenue Calculator for EVs'!$B$4</f>
        <v>6</v>
      </c>
      <c r="K8">
        <f t="shared" si="0"/>
        <v>0</v>
      </c>
      <c r="L8">
        <f t="shared" si="1"/>
        <v>0</v>
      </c>
      <c r="O8" s="3">
        <f>MAX(K3:L50)</f>
        <v>13</v>
      </c>
    </row>
    <row r="9" spans="1:16">
      <c r="A9" s="3">
        <v>7</v>
      </c>
      <c r="B9" s="4">
        <v>0.125</v>
      </c>
      <c r="C9">
        <v>1.2</v>
      </c>
      <c r="D9">
        <v>0.5</v>
      </c>
      <c r="E9">
        <v>1</v>
      </c>
      <c r="F9">
        <v>0.2</v>
      </c>
      <c r="G9">
        <v>0.3</v>
      </c>
      <c r="H9">
        <v>0.2</v>
      </c>
      <c r="I9">
        <f>C9*'Revenue Calculator for EVs'!$B$4</f>
        <v>12</v>
      </c>
      <c r="J9">
        <f>D9*'Revenue Calculator for EVs'!$B$4</f>
        <v>5</v>
      </c>
      <c r="K9">
        <f t="shared" si="0"/>
        <v>0</v>
      </c>
      <c r="L9">
        <f t="shared" si="1"/>
        <v>0</v>
      </c>
    </row>
    <row r="10" spans="1:16">
      <c r="A10" s="3">
        <v>8</v>
      </c>
      <c r="B10" s="4">
        <v>0.14583333333333334</v>
      </c>
      <c r="C10">
        <v>1.1000000000000001</v>
      </c>
      <c r="D10">
        <v>0.4</v>
      </c>
      <c r="E10">
        <v>0.9</v>
      </c>
      <c r="F10">
        <v>0.2</v>
      </c>
      <c r="G10">
        <v>0.3</v>
      </c>
      <c r="H10">
        <v>0.2</v>
      </c>
      <c r="I10">
        <f>C10*'Revenue Calculator for EVs'!$B$4</f>
        <v>11</v>
      </c>
      <c r="J10">
        <f>D10*'Revenue Calculator for EVs'!$B$4</f>
        <v>4</v>
      </c>
      <c r="K10">
        <f t="shared" si="0"/>
        <v>0</v>
      </c>
      <c r="L10">
        <f t="shared" si="1"/>
        <v>0</v>
      </c>
    </row>
    <row r="11" spans="1:16">
      <c r="A11" s="3">
        <v>9</v>
      </c>
      <c r="B11" s="4">
        <v>0.16666666666666666</v>
      </c>
      <c r="C11">
        <v>1</v>
      </c>
      <c r="D11">
        <v>0.4</v>
      </c>
      <c r="E11">
        <v>1.1000000000000001</v>
      </c>
      <c r="F11">
        <v>0.2</v>
      </c>
      <c r="G11">
        <v>0.3</v>
      </c>
      <c r="H11">
        <v>0.2</v>
      </c>
      <c r="I11">
        <f>C11*'Revenue Calculator for EVs'!$B$4</f>
        <v>10</v>
      </c>
      <c r="J11">
        <f>D11*'Revenue Calculator for EVs'!$B$4</f>
        <v>4</v>
      </c>
      <c r="K11">
        <f t="shared" si="0"/>
        <v>0</v>
      </c>
      <c r="L11">
        <f t="shared" si="1"/>
        <v>0</v>
      </c>
    </row>
    <row r="12" spans="1:16">
      <c r="A12" s="3">
        <v>10</v>
      </c>
      <c r="B12" s="4">
        <v>0.1875</v>
      </c>
      <c r="C12">
        <v>1</v>
      </c>
      <c r="D12">
        <v>0.4</v>
      </c>
      <c r="E12">
        <v>1.3</v>
      </c>
      <c r="F12">
        <v>0.2</v>
      </c>
      <c r="G12">
        <v>0.3</v>
      </c>
      <c r="H12">
        <v>0.2</v>
      </c>
      <c r="I12">
        <f>C12*'Revenue Calculator for EVs'!$B$4</f>
        <v>10</v>
      </c>
      <c r="J12">
        <f>D12*'Revenue Calculator for EVs'!$B$4</f>
        <v>4</v>
      </c>
      <c r="K12">
        <f t="shared" si="0"/>
        <v>0</v>
      </c>
      <c r="L12">
        <f t="shared" si="1"/>
        <v>0</v>
      </c>
    </row>
    <row r="13" spans="1:16">
      <c r="A13" s="3">
        <v>11</v>
      </c>
      <c r="B13" s="4">
        <v>0.20833333333333334</v>
      </c>
      <c r="C13">
        <v>1</v>
      </c>
      <c r="D13">
        <v>0.3</v>
      </c>
      <c r="E13">
        <v>1.3</v>
      </c>
      <c r="F13">
        <v>0.3</v>
      </c>
      <c r="G13">
        <v>0.3</v>
      </c>
      <c r="H13">
        <v>0.2</v>
      </c>
      <c r="I13">
        <f>C13*'Revenue Calculator for EVs'!$B$4</f>
        <v>10</v>
      </c>
      <c r="J13">
        <f>D13*'Revenue Calculator for EVs'!$B$4</f>
        <v>3</v>
      </c>
      <c r="K13">
        <f t="shared" si="0"/>
        <v>0</v>
      </c>
      <c r="L13">
        <f t="shared" si="1"/>
        <v>0</v>
      </c>
    </row>
    <row r="14" spans="1:16">
      <c r="A14" s="3">
        <v>12</v>
      </c>
      <c r="B14" s="4">
        <v>0.22916666666666666</v>
      </c>
      <c r="C14">
        <v>0.9</v>
      </c>
      <c r="D14">
        <v>0.3</v>
      </c>
      <c r="E14">
        <v>1.3</v>
      </c>
      <c r="F14">
        <v>0.2</v>
      </c>
      <c r="G14">
        <v>0.3</v>
      </c>
      <c r="H14">
        <v>0.2</v>
      </c>
      <c r="I14">
        <f>C14*'Revenue Calculator for EVs'!$B$4</f>
        <v>9</v>
      </c>
      <c r="J14">
        <f>D14*'Revenue Calculator for EVs'!$B$4</f>
        <v>3</v>
      </c>
      <c r="K14">
        <f t="shared" si="0"/>
        <v>0</v>
      </c>
      <c r="L14">
        <f t="shared" si="1"/>
        <v>0</v>
      </c>
    </row>
    <row r="15" spans="1:16">
      <c r="A15" s="3">
        <v>13</v>
      </c>
      <c r="B15" s="4">
        <v>0.25</v>
      </c>
      <c r="C15">
        <v>0.9</v>
      </c>
      <c r="D15">
        <v>0.3</v>
      </c>
      <c r="E15">
        <v>1.4</v>
      </c>
      <c r="F15">
        <v>0.3</v>
      </c>
      <c r="G15">
        <v>0.3</v>
      </c>
      <c r="H15">
        <v>0.2</v>
      </c>
      <c r="I15">
        <f>C15*'Revenue Calculator for EVs'!$B$4</f>
        <v>9</v>
      </c>
      <c r="J15">
        <f>D15*'Revenue Calculator for EVs'!$B$4</f>
        <v>3</v>
      </c>
      <c r="K15">
        <f t="shared" si="0"/>
        <v>0</v>
      </c>
      <c r="L15">
        <f t="shared" si="1"/>
        <v>0</v>
      </c>
    </row>
    <row r="16" spans="1:16">
      <c r="A16" s="3">
        <v>14</v>
      </c>
      <c r="B16" s="4">
        <v>0.27083333333333331</v>
      </c>
      <c r="C16">
        <v>0.9</v>
      </c>
      <c r="D16">
        <v>0.3</v>
      </c>
      <c r="E16">
        <v>1.4</v>
      </c>
      <c r="F16">
        <v>0.4</v>
      </c>
      <c r="G16">
        <v>0.4</v>
      </c>
      <c r="H16">
        <v>0.3</v>
      </c>
      <c r="I16">
        <f>C16*'Revenue Calculator for EVs'!$B$4</f>
        <v>9</v>
      </c>
      <c r="J16">
        <f>D16*'Revenue Calculator for EVs'!$B$4</f>
        <v>3</v>
      </c>
      <c r="K16">
        <f t="shared" si="0"/>
        <v>0</v>
      </c>
      <c r="L16">
        <f t="shared" si="1"/>
        <v>0</v>
      </c>
    </row>
    <row r="17" spans="1:12">
      <c r="A17" s="3">
        <v>15</v>
      </c>
      <c r="B17" s="4">
        <v>0.29166666666666669</v>
      </c>
      <c r="C17">
        <v>1</v>
      </c>
      <c r="D17">
        <v>0.3</v>
      </c>
      <c r="E17">
        <v>1.7</v>
      </c>
      <c r="F17">
        <v>0.5</v>
      </c>
      <c r="G17">
        <v>0.4</v>
      </c>
      <c r="H17">
        <v>0.3</v>
      </c>
      <c r="I17">
        <f>C17*'Revenue Calculator for EVs'!$B$4</f>
        <v>10</v>
      </c>
      <c r="J17">
        <f>D17*'Revenue Calculator for EVs'!$B$4</f>
        <v>3</v>
      </c>
      <c r="K17">
        <f t="shared" si="0"/>
        <v>0</v>
      </c>
      <c r="L17">
        <f t="shared" si="1"/>
        <v>0</v>
      </c>
    </row>
    <row r="18" spans="1:12">
      <c r="A18" s="3">
        <v>16</v>
      </c>
      <c r="B18" s="4">
        <v>0.3125</v>
      </c>
      <c r="C18">
        <v>1.1000000000000001</v>
      </c>
      <c r="D18">
        <v>0.4</v>
      </c>
      <c r="E18">
        <v>1.8</v>
      </c>
      <c r="F18">
        <v>0.4</v>
      </c>
      <c r="G18">
        <v>0.5</v>
      </c>
      <c r="H18">
        <v>0.4</v>
      </c>
      <c r="I18">
        <f>C18*'Revenue Calculator for EVs'!$B$4</f>
        <v>11</v>
      </c>
      <c r="J18">
        <f>D18*'Revenue Calculator for EVs'!$B$4</f>
        <v>4</v>
      </c>
      <c r="K18">
        <f t="shared" si="0"/>
        <v>0</v>
      </c>
      <c r="L18">
        <f t="shared" si="1"/>
        <v>0</v>
      </c>
    </row>
    <row r="19" spans="1:12">
      <c r="A19" s="3">
        <v>17</v>
      </c>
      <c r="B19" s="4">
        <v>0.33333333333333331</v>
      </c>
      <c r="C19">
        <v>1.3</v>
      </c>
      <c r="D19">
        <v>0.5</v>
      </c>
      <c r="E19">
        <v>1.9</v>
      </c>
      <c r="F19">
        <v>0.5</v>
      </c>
      <c r="G19">
        <v>0.6</v>
      </c>
      <c r="H19">
        <v>0.4</v>
      </c>
      <c r="I19">
        <f>C19*'Revenue Calculator for EVs'!$B$4</f>
        <v>13</v>
      </c>
      <c r="J19">
        <f>D19*'Revenue Calculator for EVs'!$B$4</f>
        <v>5</v>
      </c>
      <c r="K19">
        <f t="shared" si="0"/>
        <v>0</v>
      </c>
      <c r="L19">
        <f t="shared" si="1"/>
        <v>0</v>
      </c>
    </row>
    <row r="20" spans="1:12">
      <c r="A20" s="3">
        <v>18</v>
      </c>
      <c r="B20" s="4">
        <v>0.35416666666666669</v>
      </c>
      <c r="C20">
        <v>1.6</v>
      </c>
      <c r="D20">
        <v>0.6</v>
      </c>
      <c r="E20">
        <v>2</v>
      </c>
      <c r="F20">
        <v>0.4</v>
      </c>
      <c r="G20">
        <v>0.6</v>
      </c>
      <c r="H20">
        <v>0.4</v>
      </c>
      <c r="I20">
        <f>C20*'Revenue Calculator for EVs'!$B$4</f>
        <v>16</v>
      </c>
      <c r="J20">
        <f>D20*'Revenue Calculator for EVs'!$B$4</f>
        <v>6</v>
      </c>
      <c r="K20">
        <f t="shared" si="0"/>
        <v>0</v>
      </c>
      <c r="L20">
        <f t="shared" si="1"/>
        <v>0</v>
      </c>
    </row>
    <row r="21" spans="1:12">
      <c r="A21" s="3">
        <v>19</v>
      </c>
      <c r="B21" s="4">
        <v>0.375</v>
      </c>
      <c r="C21">
        <v>1.8</v>
      </c>
      <c r="D21">
        <v>0.7</v>
      </c>
      <c r="E21">
        <v>1.9</v>
      </c>
      <c r="F21">
        <v>0.4</v>
      </c>
      <c r="G21">
        <v>0.6</v>
      </c>
      <c r="H21">
        <v>0.5</v>
      </c>
      <c r="I21">
        <f>C21*'Revenue Calculator for EVs'!$B$4</f>
        <v>18</v>
      </c>
      <c r="J21">
        <f>D21*'Revenue Calculator for EVs'!$B$4</f>
        <v>7</v>
      </c>
      <c r="K21">
        <f t="shared" si="0"/>
        <v>0</v>
      </c>
      <c r="L21">
        <f t="shared" si="1"/>
        <v>0</v>
      </c>
    </row>
    <row r="22" spans="1:12">
      <c r="A22" s="3">
        <v>20</v>
      </c>
      <c r="B22" s="4">
        <v>0.39583333333333331</v>
      </c>
      <c r="C22">
        <v>1.9</v>
      </c>
      <c r="D22">
        <v>0.8</v>
      </c>
      <c r="E22">
        <v>1.7</v>
      </c>
      <c r="F22">
        <v>0.3</v>
      </c>
      <c r="G22">
        <v>0.6</v>
      </c>
      <c r="H22">
        <v>0.5</v>
      </c>
      <c r="I22">
        <f>C22*'Revenue Calculator for EVs'!$B$4</f>
        <v>19</v>
      </c>
      <c r="J22">
        <f>D22*'Revenue Calculator for EVs'!$B$4</f>
        <v>8</v>
      </c>
      <c r="K22">
        <f t="shared" si="0"/>
        <v>0</v>
      </c>
      <c r="L22">
        <f t="shared" si="1"/>
        <v>0</v>
      </c>
    </row>
    <row r="23" spans="1:12">
      <c r="A23" s="3">
        <v>21</v>
      </c>
      <c r="B23" s="4">
        <v>0.41666666666666669</v>
      </c>
      <c r="C23">
        <v>1.8</v>
      </c>
      <c r="D23">
        <v>0.8</v>
      </c>
      <c r="E23">
        <v>1.5</v>
      </c>
      <c r="F23">
        <v>0.3</v>
      </c>
      <c r="G23">
        <v>0.6</v>
      </c>
      <c r="H23">
        <v>0.5</v>
      </c>
      <c r="I23">
        <f>C23*'Revenue Calculator for EVs'!$B$4</f>
        <v>18</v>
      </c>
      <c r="J23">
        <f>D23*'Revenue Calculator for EVs'!$B$4</f>
        <v>8</v>
      </c>
      <c r="K23">
        <f t="shared" si="0"/>
        <v>0</v>
      </c>
      <c r="L23">
        <f t="shared" si="1"/>
        <v>0</v>
      </c>
    </row>
    <row r="24" spans="1:12">
      <c r="A24" s="3">
        <v>22</v>
      </c>
      <c r="B24" s="4">
        <v>0.4375</v>
      </c>
      <c r="C24">
        <v>1.6</v>
      </c>
      <c r="D24">
        <v>0.8</v>
      </c>
      <c r="E24">
        <v>1.3</v>
      </c>
      <c r="F24">
        <v>0.2</v>
      </c>
      <c r="G24">
        <v>0.6</v>
      </c>
      <c r="H24">
        <v>0.4</v>
      </c>
      <c r="I24">
        <f>C24*'Revenue Calculator for EVs'!$B$4</f>
        <v>16</v>
      </c>
      <c r="J24">
        <f>D24*'Revenue Calculator for EVs'!$B$4</f>
        <v>8</v>
      </c>
      <c r="K24">
        <f t="shared" si="0"/>
        <v>0</v>
      </c>
      <c r="L24">
        <f t="shared" si="1"/>
        <v>0</v>
      </c>
    </row>
    <row r="25" spans="1:12">
      <c r="A25" s="3">
        <v>23</v>
      </c>
      <c r="B25" s="4">
        <v>0.45833333333333331</v>
      </c>
      <c r="C25">
        <v>1.5</v>
      </c>
      <c r="D25">
        <v>0.7</v>
      </c>
      <c r="E25">
        <v>1.2</v>
      </c>
      <c r="F25">
        <v>0.2</v>
      </c>
      <c r="G25">
        <v>0.6</v>
      </c>
      <c r="H25">
        <v>0.4</v>
      </c>
      <c r="I25">
        <f>C25*'Revenue Calculator for EVs'!$B$4</f>
        <v>15</v>
      </c>
      <c r="J25">
        <f>D25*'Revenue Calculator for EVs'!$B$4</f>
        <v>7</v>
      </c>
      <c r="K25">
        <f t="shared" si="0"/>
        <v>0</v>
      </c>
      <c r="L25">
        <f t="shared" si="1"/>
        <v>0</v>
      </c>
    </row>
    <row r="26" spans="1:12">
      <c r="A26" s="3">
        <v>24</v>
      </c>
      <c r="B26" s="4">
        <v>0.47916666666666669</v>
      </c>
      <c r="C26">
        <v>1.3</v>
      </c>
      <c r="D26">
        <v>0.7</v>
      </c>
      <c r="E26">
        <v>1</v>
      </c>
      <c r="F26">
        <v>0.1</v>
      </c>
      <c r="G26">
        <v>0.5</v>
      </c>
      <c r="H26">
        <v>0.4</v>
      </c>
      <c r="I26">
        <f>C26*'Revenue Calculator for EVs'!$B$4</f>
        <v>13</v>
      </c>
      <c r="J26">
        <f>D26*'Revenue Calculator for EVs'!$B$4</f>
        <v>7</v>
      </c>
      <c r="K26">
        <f t="shared" si="0"/>
        <v>0</v>
      </c>
      <c r="L26">
        <f t="shared" si="1"/>
        <v>0</v>
      </c>
    </row>
    <row r="27" spans="1:12">
      <c r="A27" s="3">
        <v>25</v>
      </c>
      <c r="B27" s="4">
        <v>0.5</v>
      </c>
      <c r="C27">
        <v>1.3</v>
      </c>
      <c r="D27">
        <v>0.6</v>
      </c>
      <c r="E27">
        <v>1</v>
      </c>
      <c r="F27">
        <v>0.2</v>
      </c>
      <c r="G27">
        <v>0.5</v>
      </c>
      <c r="H27">
        <v>0.4</v>
      </c>
      <c r="I27">
        <f>C27*'Revenue Calculator for EVs'!$B$4</f>
        <v>13</v>
      </c>
      <c r="J27">
        <f>D27*'Revenue Calculator for EVs'!$B$4</f>
        <v>6</v>
      </c>
      <c r="K27">
        <f t="shared" si="0"/>
        <v>0</v>
      </c>
      <c r="L27">
        <f t="shared" si="1"/>
        <v>0</v>
      </c>
    </row>
    <row r="28" spans="1:12">
      <c r="A28" s="3">
        <v>26</v>
      </c>
      <c r="B28" s="4">
        <v>0.52083333333333337</v>
      </c>
      <c r="C28">
        <v>1.3</v>
      </c>
      <c r="D28">
        <v>0.6</v>
      </c>
      <c r="E28">
        <v>0.8</v>
      </c>
      <c r="F28">
        <v>0.1</v>
      </c>
      <c r="G28">
        <v>0.6</v>
      </c>
      <c r="H28">
        <v>0.4</v>
      </c>
      <c r="I28">
        <f>C28*'Revenue Calculator for EVs'!$B$4</f>
        <v>13</v>
      </c>
      <c r="J28">
        <f>D28*'Revenue Calculator for EVs'!$B$4</f>
        <v>6</v>
      </c>
      <c r="K28">
        <f t="shared" si="0"/>
        <v>0</v>
      </c>
      <c r="L28">
        <f t="shared" si="1"/>
        <v>0</v>
      </c>
    </row>
    <row r="29" spans="1:12">
      <c r="A29" s="3">
        <v>27</v>
      </c>
      <c r="B29" s="4">
        <v>0.54166666666666663</v>
      </c>
      <c r="C29">
        <v>1.4</v>
      </c>
      <c r="D29">
        <v>0.5</v>
      </c>
      <c r="E29">
        <v>0.9</v>
      </c>
      <c r="F29">
        <v>0.1</v>
      </c>
      <c r="G29">
        <v>0.6</v>
      </c>
      <c r="H29">
        <v>0.4</v>
      </c>
      <c r="I29">
        <f>C29*'Revenue Calculator for EVs'!$B$4</f>
        <v>14</v>
      </c>
      <c r="J29">
        <f>D29*'Revenue Calculator for EVs'!$B$4</f>
        <v>5</v>
      </c>
      <c r="K29">
        <f t="shared" si="0"/>
        <v>0</v>
      </c>
      <c r="L29">
        <f t="shared" si="1"/>
        <v>0</v>
      </c>
    </row>
    <row r="30" spans="1:12">
      <c r="A30" s="3">
        <v>28</v>
      </c>
      <c r="B30" s="4">
        <v>0.5625</v>
      </c>
      <c r="C30">
        <v>1.4</v>
      </c>
      <c r="D30">
        <v>0.5</v>
      </c>
      <c r="E30">
        <v>0.8</v>
      </c>
      <c r="F30">
        <v>0.1</v>
      </c>
      <c r="G30">
        <v>0.6</v>
      </c>
      <c r="H30">
        <v>0.4</v>
      </c>
      <c r="I30">
        <f>C30*'Revenue Calculator for EVs'!$B$4</f>
        <v>14</v>
      </c>
      <c r="J30">
        <f>D30*'Revenue Calculator for EVs'!$B$4</f>
        <v>5</v>
      </c>
      <c r="K30">
        <f t="shared" si="0"/>
        <v>0</v>
      </c>
      <c r="L30">
        <f t="shared" si="1"/>
        <v>0</v>
      </c>
    </row>
    <row r="31" spans="1:12">
      <c r="A31" s="3">
        <v>29</v>
      </c>
      <c r="B31" s="4">
        <v>0.58333333333333337</v>
      </c>
      <c r="C31">
        <v>1.4</v>
      </c>
      <c r="D31">
        <v>0.6</v>
      </c>
      <c r="E31">
        <v>0.7</v>
      </c>
      <c r="F31">
        <v>0.2</v>
      </c>
      <c r="G31">
        <v>0.5</v>
      </c>
      <c r="H31">
        <v>0.4</v>
      </c>
      <c r="I31">
        <f>C31*'Revenue Calculator for EVs'!$B$4</f>
        <v>14</v>
      </c>
      <c r="J31">
        <f>D31*'Revenue Calculator for EVs'!$B$4</f>
        <v>6</v>
      </c>
      <c r="K31">
        <f t="shared" si="0"/>
        <v>0</v>
      </c>
      <c r="L31">
        <f t="shared" si="1"/>
        <v>0</v>
      </c>
    </row>
    <row r="32" spans="1:12">
      <c r="A32" s="3">
        <v>30</v>
      </c>
      <c r="B32" s="4">
        <v>0.60416666666666663</v>
      </c>
      <c r="C32">
        <v>1.6</v>
      </c>
      <c r="D32">
        <v>0.6</v>
      </c>
      <c r="E32">
        <v>0.8</v>
      </c>
      <c r="F32">
        <v>0.1</v>
      </c>
      <c r="G32">
        <v>0.5</v>
      </c>
      <c r="H32">
        <v>0.4</v>
      </c>
      <c r="I32">
        <f>C32*'Revenue Calculator for EVs'!$B$4</f>
        <v>16</v>
      </c>
      <c r="J32">
        <f>D32*'Revenue Calculator for EVs'!$B$4</f>
        <v>6</v>
      </c>
      <c r="K32">
        <f t="shared" si="0"/>
        <v>0</v>
      </c>
      <c r="L32">
        <f t="shared" si="1"/>
        <v>0</v>
      </c>
    </row>
    <row r="33" spans="1:12">
      <c r="A33" s="3">
        <v>31</v>
      </c>
      <c r="B33" s="4">
        <v>0.625</v>
      </c>
      <c r="C33">
        <v>1.7</v>
      </c>
      <c r="D33">
        <v>0.7</v>
      </c>
      <c r="E33">
        <v>0.8</v>
      </c>
      <c r="F33">
        <v>0.1</v>
      </c>
      <c r="G33">
        <v>0.6</v>
      </c>
      <c r="H33">
        <v>0.4</v>
      </c>
      <c r="I33">
        <f>C33*'Revenue Calculator for EVs'!$B$4</f>
        <v>17</v>
      </c>
      <c r="J33">
        <f>D33*'Revenue Calculator for EVs'!$B$4</f>
        <v>7</v>
      </c>
      <c r="K33">
        <f t="shared" si="0"/>
        <v>0</v>
      </c>
      <c r="L33">
        <f t="shared" si="1"/>
        <v>7</v>
      </c>
    </row>
    <row r="34" spans="1:12">
      <c r="A34" s="3">
        <v>32</v>
      </c>
      <c r="B34" s="4">
        <v>0.64583333333333337</v>
      </c>
      <c r="C34">
        <v>1.8</v>
      </c>
      <c r="D34">
        <v>0.8</v>
      </c>
      <c r="E34">
        <v>0.9</v>
      </c>
      <c r="F34">
        <v>0.2</v>
      </c>
      <c r="G34">
        <v>0.6</v>
      </c>
      <c r="H34">
        <v>0.4</v>
      </c>
      <c r="I34">
        <f>C34*'Revenue Calculator for EVs'!$B$4</f>
        <v>18</v>
      </c>
      <c r="J34">
        <f>D34*'Revenue Calculator for EVs'!$B$4</f>
        <v>8</v>
      </c>
      <c r="K34">
        <f t="shared" si="0"/>
        <v>0</v>
      </c>
      <c r="L34">
        <f t="shared" si="1"/>
        <v>8</v>
      </c>
    </row>
    <row r="35" spans="1:12">
      <c r="A35" s="3">
        <v>33</v>
      </c>
      <c r="B35" s="4">
        <v>0.66666666666666663</v>
      </c>
      <c r="C35">
        <v>1.9</v>
      </c>
      <c r="D35">
        <v>0.9</v>
      </c>
      <c r="E35">
        <v>1</v>
      </c>
      <c r="F35">
        <v>0.2</v>
      </c>
      <c r="G35">
        <v>0.6</v>
      </c>
      <c r="H35">
        <v>0.4</v>
      </c>
      <c r="I35">
        <f>C35*'Revenue Calculator for EVs'!$B$4</f>
        <v>19</v>
      </c>
      <c r="J35">
        <f>D35*'Revenue Calculator for EVs'!$B$4</f>
        <v>9</v>
      </c>
      <c r="K35">
        <f t="shared" si="0"/>
        <v>0</v>
      </c>
      <c r="L35">
        <f t="shared" si="1"/>
        <v>9</v>
      </c>
    </row>
    <row r="36" spans="1:12">
      <c r="A36" s="3">
        <v>34</v>
      </c>
      <c r="B36" s="4">
        <v>0.6875</v>
      </c>
      <c r="C36">
        <v>1.9</v>
      </c>
      <c r="D36">
        <v>1</v>
      </c>
      <c r="E36">
        <v>1</v>
      </c>
      <c r="F36">
        <v>0.1</v>
      </c>
      <c r="G36">
        <v>0.7</v>
      </c>
      <c r="H36">
        <v>0.5</v>
      </c>
      <c r="I36">
        <f>C36*'Revenue Calculator for EVs'!$B$4</f>
        <v>19</v>
      </c>
      <c r="J36">
        <f>D36*'Revenue Calculator for EVs'!$B$4</f>
        <v>10</v>
      </c>
      <c r="K36">
        <f t="shared" si="0"/>
        <v>0</v>
      </c>
      <c r="L36">
        <f t="shared" si="1"/>
        <v>10</v>
      </c>
    </row>
    <row r="37" spans="1:12">
      <c r="A37" s="3">
        <v>35</v>
      </c>
      <c r="B37" s="4">
        <v>0.70833333333333337</v>
      </c>
      <c r="C37">
        <v>2.2000000000000002</v>
      </c>
      <c r="D37">
        <v>1</v>
      </c>
      <c r="E37">
        <v>1.2</v>
      </c>
      <c r="F37">
        <v>0.2</v>
      </c>
      <c r="G37">
        <v>0.8</v>
      </c>
      <c r="H37">
        <v>0.5</v>
      </c>
      <c r="I37">
        <f>C37*'Revenue Calculator for EVs'!$B$4</f>
        <v>22</v>
      </c>
      <c r="J37">
        <f>D37*'Revenue Calculator for EVs'!$B$4</f>
        <v>10</v>
      </c>
      <c r="K37">
        <f t="shared" si="0"/>
        <v>0</v>
      </c>
      <c r="L37">
        <f t="shared" si="1"/>
        <v>10</v>
      </c>
    </row>
    <row r="38" spans="1:12">
      <c r="A38" s="3">
        <v>36</v>
      </c>
      <c r="B38" s="4">
        <v>0.72916666666666663</v>
      </c>
      <c r="C38">
        <v>2.2999999999999998</v>
      </c>
      <c r="D38">
        <v>1.1000000000000001</v>
      </c>
      <c r="E38">
        <v>1.2</v>
      </c>
      <c r="F38">
        <v>0.1</v>
      </c>
      <c r="G38">
        <v>0.9</v>
      </c>
      <c r="H38">
        <v>0.6</v>
      </c>
      <c r="I38">
        <f>C38*'Revenue Calculator for EVs'!$B$4</f>
        <v>23</v>
      </c>
      <c r="J38">
        <f>D38*'Revenue Calculator for EVs'!$B$4</f>
        <v>11</v>
      </c>
      <c r="K38">
        <f t="shared" si="0"/>
        <v>0</v>
      </c>
      <c r="L38">
        <f t="shared" si="1"/>
        <v>11</v>
      </c>
    </row>
    <row r="39" spans="1:12">
      <c r="A39" s="3">
        <v>37</v>
      </c>
      <c r="B39" s="4">
        <v>0.75</v>
      </c>
      <c r="C39">
        <v>2.5</v>
      </c>
      <c r="D39">
        <v>1.2</v>
      </c>
      <c r="E39">
        <v>1.3</v>
      </c>
      <c r="F39">
        <v>0.2</v>
      </c>
      <c r="G39">
        <v>0.9</v>
      </c>
      <c r="H39">
        <v>0.6</v>
      </c>
      <c r="I39">
        <f>C39*'Revenue Calculator for EVs'!$B$4</f>
        <v>25</v>
      </c>
      <c r="J39">
        <f>D39*'Revenue Calculator for EVs'!$B$4</f>
        <v>12</v>
      </c>
      <c r="K39">
        <f t="shared" si="0"/>
        <v>0</v>
      </c>
      <c r="L39">
        <f t="shared" si="1"/>
        <v>12</v>
      </c>
    </row>
    <row r="40" spans="1:12">
      <c r="A40" s="3">
        <v>38</v>
      </c>
      <c r="B40" s="4">
        <v>0.77083333333333337</v>
      </c>
      <c r="C40">
        <v>2.6</v>
      </c>
      <c r="D40">
        <v>1.3</v>
      </c>
      <c r="E40">
        <v>1.3</v>
      </c>
      <c r="F40">
        <v>0.2</v>
      </c>
      <c r="G40">
        <v>0.9</v>
      </c>
      <c r="H40">
        <v>0.6</v>
      </c>
      <c r="I40">
        <f>C40*'Revenue Calculator for EVs'!$B$4</f>
        <v>26</v>
      </c>
      <c r="J40">
        <f>D40*'Revenue Calculator for EVs'!$B$4</f>
        <v>13</v>
      </c>
      <c r="K40">
        <f t="shared" si="0"/>
        <v>0</v>
      </c>
      <c r="L40">
        <f t="shared" si="1"/>
        <v>13</v>
      </c>
    </row>
    <row r="41" spans="1:12">
      <c r="A41" s="3">
        <v>39</v>
      </c>
      <c r="B41" s="4">
        <v>0.79166666666666663</v>
      </c>
      <c r="C41">
        <v>2.7</v>
      </c>
      <c r="D41">
        <v>1.3</v>
      </c>
      <c r="E41">
        <v>1.3</v>
      </c>
      <c r="F41">
        <v>0.2</v>
      </c>
      <c r="G41">
        <v>0.9</v>
      </c>
      <c r="H41">
        <v>0.6</v>
      </c>
      <c r="I41">
        <f>C41*'Revenue Calculator for EVs'!$B$4</f>
        <v>27</v>
      </c>
      <c r="J41">
        <f>D41*'Revenue Calculator for EVs'!$B$4</f>
        <v>13</v>
      </c>
      <c r="K41">
        <f t="shared" si="0"/>
        <v>0</v>
      </c>
      <c r="L41">
        <f t="shared" si="1"/>
        <v>13</v>
      </c>
    </row>
    <row r="42" spans="1:12">
      <c r="A42" s="3">
        <v>40</v>
      </c>
      <c r="B42" s="4">
        <v>0.8125</v>
      </c>
      <c r="C42">
        <v>2.6</v>
      </c>
      <c r="D42">
        <v>1.3</v>
      </c>
      <c r="E42">
        <v>1.2</v>
      </c>
      <c r="F42">
        <v>0.1</v>
      </c>
      <c r="G42">
        <v>0.9</v>
      </c>
      <c r="H42">
        <v>0.6</v>
      </c>
      <c r="I42">
        <f>C42*'Revenue Calculator for EVs'!$B$4</f>
        <v>26</v>
      </c>
      <c r="J42">
        <f>D42*'Revenue Calculator for EVs'!$B$4</f>
        <v>13</v>
      </c>
      <c r="K42">
        <f t="shared" si="0"/>
        <v>0</v>
      </c>
      <c r="L42">
        <f t="shared" si="1"/>
        <v>0</v>
      </c>
    </row>
    <row r="43" spans="1:12">
      <c r="A43" s="3">
        <v>41</v>
      </c>
      <c r="B43" s="4">
        <v>0.83333333333333337</v>
      </c>
      <c r="C43">
        <v>2.6</v>
      </c>
      <c r="D43">
        <v>1.3</v>
      </c>
      <c r="E43">
        <v>1.2</v>
      </c>
      <c r="F43">
        <v>0.2</v>
      </c>
      <c r="G43">
        <v>0.8</v>
      </c>
      <c r="H43">
        <v>0.6</v>
      </c>
      <c r="I43">
        <f>C43*'Revenue Calculator for EVs'!$B$4</f>
        <v>26</v>
      </c>
      <c r="J43">
        <f>D43*'Revenue Calculator for EVs'!$B$4</f>
        <v>13</v>
      </c>
      <c r="K43">
        <f t="shared" si="0"/>
        <v>0</v>
      </c>
      <c r="L43">
        <f t="shared" si="1"/>
        <v>0</v>
      </c>
    </row>
    <row r="44" spans="1:12">
      <c r="A44" s="3">
        <v>42</v>
      </c>
      <c r="B44" s="4">
        <v>0.85416666666666663</v>
      </c>
      <c r="C44">
        <v>2.6</v>
      </c>
      <c r="D44">
        <v>1.3</v>
      </c>
      <c r="E44">
        <v>1.1000000000000001</v>
      </c>
      <c r="F44">
        <v>0.2</v>
      </c>
      <c r="G44">
        <v>0.8</v>
      </c>
      <c r="H44">
        <v>0.5</v>
      </c>
      <c r="I44">
        <f>C44*'Revenue Calculator for EVs'!$B$4</f>
        <v>26</v>
      </c>
      <c r="J44">
        <f>D44*'Revenue Calculator for EVs'!$B$4</f>
        <v>13</v>
      </c>
      <c r="K44">
        <f t="shared" si="0"/>
        <v>0</v>
      </c>
      <c r="L44">
        <f t="shared" si="1"/>
        <v>0</v>
      </c>
    </row>
    <row r="45" spans="1:12">
      <c r="A45" s="3">
        <v>43</v>
      </c>
      <c r="B45" s="4">
        <v>0.875</v>
      </c>
      <c r="C45">
        <v>2.6</v>
      </c>
      <c r="D45">
        <v>1.3</v>
      </c>
      <c r="E45">
        <v>1.1000000000000001</v>
      </c>
      <c r="F45">
        <v>0.2</v>
      </c>
      <c r="G45">
        <v>0.8</v>
      </c>
      <c r="H45">
        <v>0.5</v>
      </c>
      <c r="I45">
        <f>C45*'Revenue Calculator for EVs'!$B$4</f>
        <v>26</v>
      </c>
      <c r="J45">
        <f>D45*'Revenue Calculator for EVs'!$B$4</f>
        <v>13</v>
      </c>
      <c r="K45">
        <f t="shared" si="0"/>
        <v>0</v>
      </c>
      <c r="L45">
        <f t="shared" si="1"/>
        <v>0</v>
      </c>
    </row>
    <row r="46" spans="1:12">
      <c r="A46" s="3">
        <v>44</v>
      </c>
      <c r="B46" s="4">
        <v>0.89583333333333337</v>
      </c>
      <c r="C46">
        <v>2.5</v>
      </c>
      <c r="D46">
        <v>1.3</v>
      </c>
      <c r="E46">
        <v>1</v>
      </c>
      <c r="F46">
        <v>0.1</v>
      </c>
      <c r="G46">
        <v>0.7</v>
      </c>
      <c r="H46">
        <v>0.5</v>
      </c>
      <c r="I46">
        <f>C46*'Revenue Calculator for EVs'!$B$4</f>
        <v>25</v>
      </c>
      <c r="J46">
        <f>D46*'Revenue Calculator for EVs'!$B$4</f>
        <v>13</v>
      </c>
      <c r="K46">
        <f t="shared" si="0"/>
        <v>0</v>
      </c>
      <c r="L46">
        <f t="shared" si="1"/>
        <v>0</v>
      </c>
    </row>
    <row r="47" spans="1:12">
      <c r="A47" s="3">
        <v>45</v>
      </c>
      <c r="B47" s="4">
        <v>0.91666666666666663</v>
      </c>
      <c r="C47">
        <v>2.5</v>
      </c>
      <c r="D47">
        <v>1.2</v>
      </c>
      <c r="E47">
        <v>0.9</v>
      </c>
      <c r="F47">
        <v>0.2</v>
      </c>
      <c r="G47">
        <v>0.7</v>
      </c>
      <c r="H47">
        <v>0.5</v>
      </c>
      <c r="I47">
        <f>C47*'Revenue Calculator for EVs'!$B$4</f>
        <v>25</v>
      </c>
      <c r="J47">
        <f>D47*'Revenue Calculator for EVs'!$B$4</f>
        <v>12</v>
      </c>
      <c r="K47">
        <f t="shared" si="0"/>
        <v>0</v>
      </c>
      <c r="L47">
        <f t="shared" si="1"/>
        <v>0</v>
      </c>
    </row>
    <row r="48" spans="1:12">
      <c r="A48" s="3">
        <v>46</v>
      </c>
      <c r="B48" s="4">
        <v>0.9375</v>
      </c>
      <c r="C48">
        <v>2.4</v>
      </c>
      <c r="D48">
        <v>1.2</v>
      </c>
      <c r="E48">
        <v>0.9</v>
      </c>
      <c r="F48">
        <v>0.2</v>
      </c>
      <c r="G48">
        <v>0.6</v>
      </c>
      <c r="H48">
        <v>0.5</v>
      </c>
      <c r="I48">
        <f>C48*'Revenue Calculator for EVs'!$B$4</f>
        <v>24</v>
      </c>
      <c r="J48">
        <f>D48*'Revenue Calculator for EVs'!$B$4</f>
        <v>12</v>
      </c>
      <c r="K48">
        <f t="shared" si="0"/>
        <v>0</v>
      </c>
      <c r="L48">
        <f t="shared" si="1"/>
        <v>0</v>
      </c>
    </row>
    <row r="49" spans="1:12">
      <c r="A49" s="3">
        <v>47</v>
      </c>
      <c r="B49" s="4">
        <v>0.95833333333333337</v>
      </c>
      <c r="C49">
        <v>2.2999999999999998</v>
      </c>
      <c r="D49">
        <v>1.1000000000000001</v>
      </c>
      <c r="E49">
        <v>0.7</v>
      </c>
      <c r="F49">
        <v>0.2</v>
      </c>
      <c r="G49">
        <v>0.6</v>
      </c>
      <c r="H49">
        <v>0.5</v>
      </c>
      <c r="I49">
        <f>C49*'Revenue Calculator for EVs'!$B$4</f>
        <v>23</v>
      </c>
      <c r="J49">
        <f>D49*'Revenue Calculator for EVs'!$B$4</f>
        <v>11</v>
      </c>
      <c r="K49">
        <f t="shared" si="0"/>
        <v>0</v>
      </c>
      <c r="L49">
        <f t="shared" si="1"/>
        <v>0</v>
      </c>
    </row>
    <row r="50" spans="1:12">
      <c r="A50" s="3">
        <v>48</v>
      </c>
      <c r="B50" s="4">
        <v>0.97916666666666663</v>
      </c>
      <c r="C50">
        <v>2.2999999999999998</v>
      </c>
      <c r="D50">
        <v>1.1000000000000001</v>
      </c>
      <c r="E50">
        <v>0.6</v>
      </c>
      <c r="F50">
        <v>0.1</v>
      </c>
      <c r="G50">
        <v>0.5</v>
      </c>
      <c r="H50">
        <v>0.4</v>
      </c>
      <c r="I50">
        <f>C50*'Revenue Calculator for EVs'!$B$4</f>
        <v>23</v>
      </c>
      <c r="J50">
        <f>D50*'Revenue Calculator for EVs'!$B$4</f>
        <v>11</v>
      </c>
      <c r="K50">
        <f t="shared" si="0"/>
        <v>0</v>
      </c>
      <c r="L50">
        <f t="shared" si="1"/>
        <v>0</v>
      </c>
    </row>
  </sheetData>
  <autoFilter ref="A2:L50" xr:uid="{1D8342C1-F94C-4A6C-88F7-904F7F4B1395}"/>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B92F9056E41DD40809029976001451E" ma:contentTypeVersion="19" ma:contentTypeDescription="Create a new document." ma:contentTypeScope="" ma:versionID="10bf5904593f9f37e03030436403d125">
  <xsd:schema xmlns:xsd="http://www.w3.org/2001/XMLSchema" xmlns:xs="http://www.w3.org/2001/XMLSchema" xmlns:p="http://schemas.microsoft.com/office/2006/metadata/properties" xmlns:ns2="eace8c23-81a7-4721-aab9-a100113b7160" xmlns:ns3="3eb155ad-d854-466f-9e04-ad68c94601e4" targetNamespace="http://schemas.microsoft.com/office/2006/metadata/properties" ma:root="true" ma:fieldsID="13d7b392957b154b9d0d2e5bb05dd2e0" ns2:_="" ns3:_="">
    <xsd:import namespace="eace8c23-81a7-4721-aab9-a100113b7160"/>
    <xsd:import namespace="3eb155ad-d854-466f-9e04-ad68c94601e4"/>
    <xsd:element name="properties">
      <xsd:complexType>
        <xsd:sequence>
          <xsd:element name="documentManagement">
            <xsd:complexType>
              <xsd:all>
                <xsd:element ref="ns2:MediaServiceMetadata" minOccurs="0"/>
                <xsd:element ref="ns2:MediaServiceFastMetadata" minOccurs="0"/>
                <xsd:element ref="ns2:Notes"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SearchProperties" minOccurs="0"/>
                <xsd:element ref="ns2:Companyname" minOccurs="0"/>
                <xsd:element ref="ns2:Siz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ce8c23-81a7-4721-aab9-a100113b71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Notes" ma:index="10" nillable="true" ma:displayName="Notes" ma:format="Dropdown" ma:internalName="Notes">
      <xsd:simpleType>
        <xsd:restriction base="dms:Note">
          <xsd:maxLength value="255"/>
        </xsd:restriction>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0ab466a-3819-475e-ab10-90933d89aca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Companyname" ma:index="25" nillable="true" ma:displayName="Company name" ma:format="Dropdown" ma:internalName="Companyname">
      <xsd:simpleType>
        <xsd:restriction base="dms:Text">
          <xsd:maxLength value="255"/>
        </xsd:restriction>
      </xsd:simpleType>
    </xsd:element>
    <xsd:element name="Size" ma:index="26" nillable="true" ma:displayName="Size" ma:format="Dropdown" ma:internalName="Size"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3eb155ad-d854-466f-9e04-ad68c94601e4"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fe1e213f-9be8-4ce5-a9ff-251438714f9e}" ma:internalName="TaxCatchAll" ma:showField="CatchAllData" ma:web="3eb155ad-d854-466f-9e04-ad68c94601e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Notes xmlns="eace8c23-81a7-4721-aab9-a100113b7160" xsi:nil="true"/>
    <Size xmlns="eace8c23-81a7-4721-aab9-a100113b7160" xsi:nil="true"/>
    <lcf76f155ced4ddcb4097134ff3c332f xmlns="eace8c23-81a7-4721-aab9-a100113b7160">
      <Terms xmlns="http://schemas.microsoft.com/office/infopath/2007/PartnerControls"/>
    </lcf76f155ced4ddcb4097134ff3c332f>
    <Companyname xmlns="eace8c23-81a7-4721-aab9-a100113b7160" xsi:nil="true"/>
    <TaxCatchAll xmlns="3eb155ad-d854-466f-9e04-ad68c94601e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22BF393-81BB-4D02-AA40-2612AE269A9B}"/>
</file>

<file path=customXml/itemProps2.xml><?xml version="1.0" encoding="utf-8"?>
<ds:datastoreItem xmlns:ds="http://schemas.openxmlformats.org/officeDocument/2006/customXml" ds:itemID="{4BC60FE2-DF41-43A4-ACD4-F787CA36B0E0}"/>
</file>

<file path=customXml/itemProps3.xml><?xml version="1.0" encoding="utf-8"?>
<ds:datastoreItem xmlns:ds="http://schemas.openxmlformats.org/officeDocument/2006/customXml" ds:itemID="{E30A5BD3-6F64-45D6-A35E-6BEC41944701}"/>
</file>

<file path=docProps/app.xml><?xml version="1.0" encoding="utf-8"?>
<Properties xmlns="http://schemas.openxmlformats.org/officeDocument/2006/extended-properties" xmlns:vt="http://schemas.openxmlformats.org/officeDocument/2006/docPropsVTypes">
  <Application>Microsoft Excel Online</Application>
  <Manager/>
  <Company>UK Power Networks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Chuck Hau</dc:creator>
  <cp:keywords/>
  <dc:description/>
  <cp:lastModifiedBy/>
  <cp:revision/>
  <dcterms:created xsi:type="dcterms:W3CDTF">2025-10-04T19:11:48Z</dcterms:created>
  <dcterms:modified xsi:type="dcterms:W3CDTF">2025-11-27T10:34:15Z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4fe2fa2-8093-4776-8a20-2d25f8c7acf2_Enabled">
    <vt:lpwstr>true</vt:lpwstr>
  </property>
  <property fmtid="{D5CDD505-2E9C-101B-9397-08002B2CF9AE}" pid="3" name="MSIP_Label_24fe2fa2-8093-4776-8a20-2d25f8c7acf2_SetDate">
    <vt:lpwstr>2025-10-04T19:19:11Z</vt:lpwstr>
  </property>
  <property fmtid="{D5CDD505-2E9C-101B-9397-08002B2CF9AE}" pid="4" name="MSIP_Label_24fe2fa2-8093-4776-8a20-2d25f8c7acf2_Method">
    <vt:lpwstr>Standard</vt:lpwstr>
  </property>
  <property fmtid="{D5CDD505-2E9C-101B-9397-08002B2CF9AE}" pid="5" name="MSIP_Label_24fe2fa2-8093-4776-8a20-2d25f8c7acf2_Name">
    <vt:lpwstr>Internal</vt:lpwstr>
  </property>
  <property fmtid="{D5CDD505-2E9C-101B-9397-08002B2CF9AE}" pid="6" name="MSIP_Label_24fe2fa2-8093-4776-8a20-2d25f8c7acf2_SiteId">
    <vt:lpwstr>887a239c-e092-45fe-92c8-d902c3681567</vt:lpwstr>
  </property>
  <property fmtid="{D5CDD505-2E9C-101B-9397-08002B2CF9AE}" pid="7" name="MSIP_Label_24fe2fa2-8093-4776-8a20-2d25f8c7acf2_ActionId">
    <vt:lpwstr>cd302bd8-4969-4236-bda1-94133e78cf32</vt:lpwstr>
  </property>
  <property fmtid="{D5CDD505-2E9C-101B-9397-08002B2CF9AE}" pid="8" name="MSIP_Label_24fe2fa2-8093-4776-8a20-2d25f8c7acf2_ContentBits">
    <vt:lpwstr>0</vt:lpwstr>
  </property>
  <property fmtid="{D5CDD505-2E9C-101B-9397-08002B2CF9AE}" pid="9" name="MSIP_Label_24fe2fa2-8093-4776-8a20-2d25f8c7acf2_Tag">
    <vt:lpwstr>10, 3, 0, 1</vt:lpwstr>
  </property>
  <property fmtid="{D5CDD505-2E9C-101B-9397-08002B2CF9AE}" pid="10" name="ContentTypeId">
    <vt:lpwstr>0x0101006B92F9056E41DD40809029976001451E</vt:lpwstr>
  </property>
  <property fmtid="{D5CDD505-2E9C-101B-9397-08002B2CF9AE}" pid="11" name="MediaServiceImageTags">
    <vt:lpwstr/>
  </property>
</Properties>
</file>